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225"/>
  <workbookPr showInkAnnotation="0" autoCompressPictures="0"/>
  <bookViews>
    <workbookView xWindow="0" yWindow="0" windowWidth="25600" windowHeight="13920" tabRatio="500"/>
  </bookViews>
  <sheets>
    <sheet name="Blad1" sheetId="1" r:id="rId1"/>
    <sheet name="Blad2" sheetId="2" r:id="rId2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17" i="1" l="1"/>
  <c r="O16" i="1"/>
  <c r="O6" i="1"/>
  <c r="M15" i="1"/>
  <c r="M11" i="1"/>
  <c r="M8" i="1"/>
  <c r="M7" i="1"/>
  <c r="M13" i="1"/>
  <c r="O13" i="1"/>
  <c r="M14" i="1"/>
  <c r="M9" i="1"/>
  <c r="M6" i="1"/>
  <c r="M5" i="1"/>
  <c r="M3" i="1"/>
  <c r="M17" i="1"/>
  <c r="M4" i="1"/>
  <c r="M16" i="1"/>
  <c r="M10" i="1"/>
  <c r="M12" i="1"/>
  <c r="O14" i="1"/>
  <c r="O15" i="1"/>
  <c r="O11" i="1"/>
  <c r="O8" i="1"/>
  <c r="O5" i="1"/>
  <c r="O12" i="1"/>
  <c r="O10" i="1"/>
  <c r="O7" i="1"/>
  <c r="O9" i="1"/>
  <c r="O4" i="1"/>
  <c r="O3" i="1"/>
  <c r="P7" i="1"/>
  <c r="N7" i="1"/>
  <c r="N10" i="1"/>
  <c r="P10" i="1"/>
  <c r="N17" i="1"/>
  <c r="P17" i="1"/>
  <c r="N14" i="1"/>
  <c r="P14" i="1"/>
  <c r="N13" i="1"/>
  <c r="P13" i="1"/>
  <c r="N15" i="1"/>
  <c r="P15" i="1"/>
  <c r="N4" i="1"/>
  <c r="P4" i="1"/>
  <c r="N8" i="1"/>
  <c r="P8" i="1"/>
  <c r="N12" i="1"/>
  <c r="P12" i="1"/>
  <c r="N11" i="1"/>
  <c r="P11" i="1"/>
  <c r="N9" i="1"/>
  <c r="P9" i="1"/>
  <c r="N5" i="1"/>
  <c r="P5" i="1"/>
  <c r="N16" i="1"/>
  <c r="P16" i="1"/>
  <c r="N6" i="1"/>
  <c r="P6" i="1"/>
  <c r="N3" i="1"/>
  <c r="P3" i="1"/>
</calcChain>
</file>

<file path=xl/sharedStrings.xml><?xml version="1.0" encoding="utf-8"?>
<sst xmlns="http://schemas.openxmlformats.org/spreadsheetml/2006/main" count="31" uniqueCount="31">
  <si>
    <t>1e indoor</t>
  </si>
  <si>
    <t>2e indoor</t>
  </si>
  <si>
    <t>3e indoor</t>
  </si>
  <si>
    <t>4e indoor</t>
  </si>
  <si>
    <t>5e indoor</t>
  </si>
  <si>
    <t>6e indoor</t>
  </si>
  <si>
    <t>7e indoor</t>
  </si>
  <si>
    <t>8e indoor</t>
  </si>
  <si>
    <t>Tim Freriks</t>
  </si>
  <si>
    <t>Luuk Vorselen</t>
  </si>
  <si>
    <t>Rens Verstegen</t>
  </si>
  <si>
    <t>Marc Saes</t>
  </si>
  <si>
    <t>Joost Gijsen</t>
  </si>
  <si>
    <t>Renee Freriks</t>
  </si>
  <si>
    <t>Jald-Jetse deelstra</t>
  </si>
  <si>
    <t>Gem.</t>
  </si>
  <si>
    <t>Totaal</t>
  </si>
  <si>
    <t>Erik Segers</t>
  </si>
  <si>
    <t>Totaal 6b.</t>
  </si>
  <si>
    <t>Gem. P</t>
  </si>
  <si>
    <t>Gem 2014</t>
  </si>
  <si>
    <t>Ashley Stienen</t>
  </si>
  <si>
    <t>Anne-Brechtje Deelstra</t>
  </si>
  <si>
    <t>Ward Verstappen</t>
  </si>
  <si>
    <t>Dylan Moonen</t>
  </si>
  <si>
    <t>Scott Bex</t>
  </si>
  <si>
    <t>Harry Verspagen</t>
  </si>
  <si>
    <t>Ton Snellen</t>
  </si>
  <si>
    <t>vorig seizoen</t>
  </si>
  <si>
    <t xml:space="preserve">Boven gemiddelde </t>
  </si>
  <si>
    <t>Groen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</si>
</sst>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2"/>
      <color theme="1"/>
      <name val="Calibri"/>
      <family val="2"/>
      <scheme val="minor"/>
    </font>
    <font>
      <sz val="11"/>
      <color rgb="FF000000"/>
      <name val="Calibri"/>
      <scheme val="minor"/>
    </font>
    <font>
      <sz val="8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rgb="FF008000"/>
      <name val="Calibri"/>
      <scheme val="minor"/>
    </font>
    <font>
      <sz val="12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3366FF"/>
        <bgColor indexed="64"/>
      </patternFill>
    </fill>
    <fill>
      <patternFill patternType="solid">
        <fgColor rgb="FFFF660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9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45">
    <xf numFmtId="0" fontId="0" fillId="0" borderId="0" xfId="0"/>
    <xf numFmtId="0" fontId="0" fillId="0" borderId="2" xfId="0" applyBorder="1"/>
    <xf numFmtId="0" fontId="0" fillId="0" borderId="2" xfId="0" applyBorder="1" applyAlignment="1">
      <alignment horizontal="center" vertical="center"/>
    </xf>
    <xf numFmtId="0" fontId="0" fillId="0" borderId="4" xfId="0" applyBorder="1"/>
    <xf numFmtId="0" fontId="0" fillId="0" borderId="4" xfId="0" applyBorder="1" applyAlignment="1">
      <alignment horizontal="center" vertical="center"/>
    </xf>
    <xf numFmtId="164" fontId="0" fillId="0" borderId="4" xfId="0" applyNumberFormat="1" applyBorder="1" applyAlignment="1">
      <alignment horizontal="center" vertical="center"/>
    </xf>
    <xf numFmtId="0" fontId="0" fillId="0" borderId="3" xfId="0" applyBorder="1"/>
    <xf numFmtId="0" fontId="0" fillId="0" borderId="3" xfId="0" applyBorder="1" applyAlignment="1">
      <alignment horizontal="center" vertical="center"/>
    </xf>
    <xf numFmtId="0" fontId="0" fillId="0" borderId="1" xfId="0" applyBorder="1"/>
    <xf numFmtId="0" fontId="0" fillId="0" borderId="5" xfId="0" applyBorder="1"/>
    <xf numFmtId="4" fontId="1" fillId="0" borderId="0" xfId="0" applyNumberFormat="1" applyFont="1" applyAlignment="1">
      <alignment vertical="center" wrapText="1"/>
    </xf>
    <xf numFmtId="4" fontId="0" fillId="0" borderId="0" xfId="0" applyNumberFormat="1"/>
    <xf numFmtId="164" fontId="0" fillId="0" borderId="6" xfId="0" applyNumberFormat="1" applyBorder="1" applyAlignment="1">
      <alignment horizontal="center" vertical="center"/>
    </xf>
    <xf numFmtId="0" fontId="0" fillId="0" borderId="5" xfId="0" applyFill="1" applyBorder="1"/>
    <xf numFmtId="0" fontId="0" fillId="0" borderId="6" xfId="0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Font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/>
    </xf>
    <xf numFmtId="0" fontId="0" fillId="0" borderId="2" xfId="0" applyFill="1" applyBorder="1"/>
    <xf numFmtId="164" fontId="0" fillId="2" borderId="9" xfId="0" applyNumberFormat="1" applyFill="1" applyBorder="1" applyAlignment="1">
      <alignment horizontal="center" vertical="center"/>
    </xf>
    <xf numFmtId="164" fontId="0" fillId="2" borderId="6" xfId="0" applyNumberFormat="1" applyFill="1" applyBorder="1" applyAlignment="1">
      <alignment horizontal="center" vertical="center"/>
    </xf>
    <xf numFmtId="2" fontId="0" fillId="3" borderId="4" xfId="0" applyNumberFormat="1" applyFill="1" applyBorder="1"/>
    <xf numFmtId="2" fontId="0" fillId="4" borderId="4" xfId="0" applyNumberFormat="1" applyFill="1" applyBorder="1"/>
    <xf numFmtId="2" fontId="0" fillId="4" borderId="2" xfId="0" applyNumberFormat="1" applyFill="1" applyBorder="1"/>
    <xf numFmtId="2" fontId="0" fillId="5" borderId="2" xfId="0" applyNumberFormat="1" applyFill="1" applyBorder="1"/>
    <xf numFmtId="2" fontId="0" fillId="6" borderId="2" xfId="0" applyNumberFormat="1" applyFill="1" applyBorder="1"/>
    <xf numFmtId="0" fontId="5" fillId="0" borderId="7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8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" xfId="0" applyBorder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0" borderId="8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5" fillId="0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</cellXfs>
  <cellStyles count="9">
    <cellStyle name="Gevolgde hyperlink" xfId="2" builtinId="9" hidden="1"/>
    <cellStyle name="Gevolgde hyperlink" xfId="4" builtinId="9" hidden="1"/>
    <cellStyle name="Gevolgde hyperlink" xfId="6" builtinId="9" hidden="1"/>
    <cellStyle name="Gevolgde hyperlink" xfId="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Norma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>
        <c:manualLayout>
          <c:layoutTarget val="inner"/>
          <c:xMode val="edge"/>
          <c:yMode val="edge"/>
          <c:x val="0.0352748597840583"/>
          <c:y val="0.0732153337493859"/>
          <c:w val="0.80568180572556"/>
          <c:h val="0.822469378827647"/>
        </c:manualLayout>
      </c:layout>
      <c:lineChart>
        <c:grouping val="standard"/>
        <c:varyColors val="0"/>
        <c:ser>
          <c:idx val="0"/>
          <c:order val="0"/>
          <c:tx>
            <c:strRef>
              <c:f>Blad1!$B$13</c:f>
              <c:strCache>
                <c:ptCount val="1"/>
                <c:pt idx="0">
                  <c:v>Ashley Stienen</c:v>
                </c:pt>
              </c:strCache>
            </c:strRef>
          </c:tx>
          <c:val>
            <c:numRef>
              <c:f>Blad1!$C$13:$K$13</c:f>
              <c:numCache>
                <c:formatCode>General</c:formatCode>
                <c:ptCount val="9"/>
                <c:pt idx="1">
                  <c:v>215.0</c:v>
                </c:pt>
                <c:pt idx="2">
                  <c:v>211.0</c:v>
                </c:pt>
                <c:pt idx="3">
                  <c:v>245.0</c:v>
                </c:pt>
                <c:pt idx="4">
                  <c:v>234.0</c:v>
                </c:pt>
                <c:pt idx="5">
                  <c:v>232.0</c:v>
                </c:pt>
                <c:pt idx="6">
                  <c:v>220.0</c:v>
                </c:pt>
                <c:pt idx="7">
                  <c:v>243.0</c:v>
                </c:pt>
                <c:pt idx="8">
                  <c:v>235.0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Blad1!$B$14</c:f>
              <c:strCache>
                <c:ptCount val="1"/>
                <c:pt idx="0">
                  <c:v>Renee Freriks</c:v>
                </c:pt>
              </c:strCache>
            </c:strRef>
          </c:tx>
          <c:val>
            <c:numRef>
              <c:f>Blad1!$C$14:$K$14</c:f>
              <c:numCache>
                <c:formatCode>General</c:formatCode>
                <c:ptCount val="9"/>
                <c:pt idx="0" formatCode="0.0">
                  <c:v>240.2</c:v>
                </c:pt>
                <c:pt idx="1">
                  <c:v>230.0</c:v>
                </c:pt>
                <c:pt idx="2">
                  <c:v>235.0</c:v>
                </c:pt>
                <c:pt idx="5">
                  <c:v>223.0</c:v>
                </c:pt>
                <c:pt idx="6">
                  <c:v>235.0</c:v>
                </c:pt>
                <c:pt idx="7">
                  <c:v>233.0</c:v>
                </c:pt>
                <c:pt idx="8">
                  <c:v>226.0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Blad1!$B$15</c:f>
              <c:strCache>
                <c:ptCount val="1"/>
                <c:pt idx="0">
                  <c:v>Rens Verstegen</c:v>
                </c:pt>
              </c:strCache>
            </c:strRef>
          </c:tx>
          <c:val>
            <c:numRef>
              <c:f>Blad1!$C$15:$K$15</c:f>
              <c:numCache>
                <c:formatCode>General</c:formatCode>
                <c:ptCount val="9"/>
                <c:pt idx="0" formatCode="0.0">
                  <c:v>224.2</c:v>
                </c:pt>
                <c:pt idx="1">
                  <c:v>199.0</c:v>
                </c:pt>
                <c:pt idx="2">
                  <c:v>195.0</c:v>
                </c:pt>
                <c:pt idx="3">
                  <c:v>185.0</c:v>
                </c:pt>
                <c:pt idx="4">
                  <c:v>201.0</c:v>
                </c:pt>
                <c:pt idx="7">
                  <c:v>186.0</c:v>
                </c:pt>
                <c:pt idx="8">
                  <c:v>201.0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Blad1!$B$16</c:f>
              <c:strCache>
                <c:ptCount val="1"/>
                <c:pt idx="0">
                  <c:v>Marc Saes</c:v>
                </c:pt>
              </c:strCache>
            </c:strRef>
          </c:tx>
          <c:val>
            <c:numRef>
              <c:f>Blad1!$C$16:$K$16</c:f>
              <c:numCache>
                <c:formatCode>General</c:formatCode>
                <c:ptCount val="9"/>
                <c:pt idx="0" formatCode="0.0">
                  <c:v>271.5</c:v>
                </c:pt>
                <c:pt idx="1">
                  <c:v>262.0</c:v>
                </c:pt>
                <c:pt idx="2">
                  <c:v>250.0</c:v>
                </c:pt>
                <c:pt idx="5">
                  <c:v>246.0</c:v>
                </c:pt>
                <c:pt idx="6">
                  <c:v>258.0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Blad1!$B$17</c:f>
              <c:strCache>
                <c:ptCount val="1"/>
                <c:pt idx="0">
                  <c:v>Anne-Brechtje Deelstra</c:v>
                </c:pt>
              </c:strCache>
            </c:strRef>
          </c:tx>
          <c:val>
            <c:numRef>
              <c:f>Blad1!$C$17:$K$17</c:f>
              <c:numCache>
                <c:formatCode>General</c:formatCode>
                <c:ptCount val="9"/>
                <c:pt idx="0">
                  <c:v>226.0</c:v>
                </c:pt>
                <c:pt idx="1">
                  <c:v>211.0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80417672"/>
        <c:axId val="2080414840"/>
      </c:lineChart>
      <c:catAx>
        <c:axId val="2080417672"/>
        <c:scaling>
          <c:orientation val="minMax"/>
        </c:scaling>
        <c:delete val="0"/>
        <c:axPos val="b"/>
        <c:majorTickMark val="out"/>
        <c:minorTickMark val="none"/>
        <c:tickLblPos val="nextTo"/>
        <c:crossAx val="2080414840"/>
        <c:crosses val="autoZero"/>
        <c:auto val="1"/>
        <c:lblAlgn val="ctr"/>
        <c:lblOffset val="100"/>
        <c:noMultiLvlLbl val="0"/>
      </c:catAx>
      <c:valAx>
        <c:axId val="2080414840"/>
        <c:scaling>
          <c:orientation val="minMax"/>
          <c:max val="260.0"/>
          <c:min val="180.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080417672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sz="1400" baseline="0"/>
          </a:pPr>
          <a:endParaRPr lang="nl-NL"/>
        </a:p>
      </c:txPr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>
        <c:manualLayout>
          <c:layoutTarget val="inner"/>
          <c:xMode val="edge"/>
          <c:yMode val="edge"/>
          <c:x val="0.0352748597840583"/>
          <c:y val="0.0732153337493859"/>
          <c:w val="0.80568180572556"/>
          <c:h val="0.822469378827647"/>
        </c:manualLayout>
      </c:layout>
      <c:lineChart>
        <c:grouping val="standard"/>
        <c:varyColors val="0"/>
        <c:ser>
          <c:idx val="1"/>
          <c:order val="0"/>
          <c:tx>
            <c:strRef>
              <c:f>Blad1!$B$8</c:f>
              <c:strCache>
                <c:ptCount val="1"/>
                <c:pt idx="0">
                  <c:v>Dylan Moonen</c:v>
                </c:pt>
              </c:strCache>
            </c:strRef>
          </c:tx>
          <c:val>
            <c:numRef>
              <c:f>Blad1!$C$8:$K$8</c:f>
              <c:numCache>
                <c:formatCode>General</c:formatCode>
                <c:ptCount val="9"/>
                <c:pt idx="0">
                  <c:v>181.7</c:v>
                </c:pt>
                <c:pt idx="1">
                  <c:v>235.0</c:v>
                </c:pt>
                <c:pt idx="2">
                  <c:v>247.0</c:v>
                </c:pt>
                <c:pt idx="3">
                  <c:v>189.0</c:v>
                </c:pt>
                <c:pt idx="4">
                  <c:v>203.0</c:v>
                </c:pt>
                <c:pt idx="5">
                  <c:v>236.0</c:v>
                </c:pt>
                <c:pt idx="6">
                  <c:v>253.0</c:v>
                </c:pt>
                <c:pt idx="7">
                  <c:v>266.0</c:v>
                </c:pt>
                <c:pt idx="8">
                  <c:v>245.0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Blad1!$B$9</c:f>
              <c:strCache>
                <c:ptCount val="1"/>
                <c:pt idx="0">
                  <c:v>Erik Segers</c:v>
                </c:pt>
              </c:strCache>
            </c:strRef>
          </c:tx>
          <c:val>
            <c:numRef>
              <c:f>Blad1!$C$9:$K$9</c:f>
              <c:numCache>
                <c:formatCode>General</c:formatCode>
                <c:ptCount val="9"/>
                <c:pt idx="0" formatCode="0.0">
                  <c:v>184.7</c:v>
                </c:pt>
                <c:pt idx="1">
                  <c:v>215.0</c:v>
                </c:pt>
                <c:pt idx="2">
                  <c:v>249.0</c:v>
                </c:pt>
                <c:pt idx="3">
                  <c:v>242.0</c:v>
                </c:pt>
                <c:pt idx="4">
                  <c:v>244.0</c:v>
                </c:pt>
                <c:pt idx="5">
                  <c:v>225.0</c:v>
                </c:pt>
                <c:pt idx="6">
                  <c:v>231.0</c:v>
                </c:pt>
                <c:pt idx="7">
                  <c:v>233.0</c:v>
                </c:pt>
                <c:pt idx="8">
                  <c:v>230.0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Blad1!$B$10</c:f>
              <c:strCache>
                <c:ptCount val="1"/>
                <c:pt idx="0">
                  <c:v>Luuk Vorselen</c:v>
                </c:pt>
              </c:strCache>
            </c:strRef>
          </c:tx>
          <c:val>
            <c:numRef>
              <c:f>Blad1!$C$10:$K$10</c:f>
              <c:numCache>
                <c:formatCode>General</c:formatCode>
                <c:ptCount val="9"/>
                <c:pt idx="0" formatCode="0.0">
                  <c:v>266.2</c:v>
                </c:pt>
                <c:pt idx="1">
                  <c:v>249.0</c:v>
                </c:pt>
                <c:pt idx="2">
                  <c:v>243.0</c:v>
                </c:pt>
                <c:pt idx="3">
                  <c:v>237.0</c:v>
                </c:pt>
                <c:pt idx="4">
                  <c:v>254.0</c:v>
                </c:pt>
                <c:pt idx="5">
                  <c:v>228.0</c:v>
                </c:pt>
                <c:pt idx="6">
                  <c:v>211.0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Blad1!$B$11</c:f>
              <c:strCache>
                <c:ptCount val="1"/>
                <c:pt idx="0">
                  <c:v>Harry Verspagen</c:v>
                </c:pt>
              </c:strCache>
            </c:strRef>
          </c:tx>
          <c:val>
            <c:numRef>
              <c:f>Blad1!$C$11:$K$11</c:f>
              <c:numCache>
                <c:formatCode>General</c:formatCode>
                <c:ptCount val="9"/>
                <c:pt idx="0">
                  <c:v>196.7</c:v>
                </c:pt>
                <c:pt idx="1">
                  <c:v>222.0</c:v>
                </c:pt>
                <c:pt idx="2">
                  <c:v>242.0</c:v>
                </c:pt>
                <c:pt idx="3">
                  <c:v>241.0</c:v>
                </c:pt>
                <c:pt idx="4">
                  <c:v>208.0</c:v>
                </c:pt>
                <c:pt idx="5">
                  <c:v>214.0</c:v>
                </c:pt>
                <c:pt idx="6">
                  <c:v>231.0</c:v>
                </c:pt>
                <c:pt idx="7">
                  <c:v>250.0</c:v>
                </c:pt>
                <c:pt idx="8">
                  <c:v>207.0</c:v>
                </c:pt>
              </c:numCache>
            </c:numRef>
          </c:val>
          <c:smooth val="0"/>
        </c:ser>
        <c:ser>
          <c:idx val="0"/>
          <c:order val="4"/>
          <c:tx>
            <c:strRef>
              <c:f>Blad1!$B$12</c:f>
              <c:strCache>
                <c:ptCount val="1"/>
                <c:pt idx="0">
                  <c:v>Ward Verstappen</c:v>
                </c:pt>
              </c:strCache>
            </c:strRef>
          </c:tx>
          <c:val>
            <c:numRef>
              <c:f>Blad1!$C$12:$K$12</c:f>
              <c:numCache>
                <c:formatCode>General</c:formatCode>
                <c:ptCount val="9"/>
                <c:pt idx="1">
                  <c:v>233.0</c:v>
                </c:pt>
                <c:pt idx="2">
                  <c:v>233.0</c:v>
                </c:pt>
                <c:pt idx="3">
                  <c:v>230.0</c:v>
                </c:pt>
                <c:pt idx="4">
                  <c:v>232.0</c:v>
                </c:pt>
                <c:pt idx="5">
                  <c:v>234.0</c:v>
                </c:pt>
                <c:pt idx="6">
                  <c:v>231.0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83194872"/>
        <c:axId val="2083197928"/>
      </c:lineChart>
      <c:catAx>
        <c:axId val="2083194872"/>
        <c:scaling>
          <c:orientation val="minMax"/>
        </c:scaling>
        <c:delete val="0"/>
        <c:axPos val="b"/>
        <c:majorTickMark val="out"/>
        <c:minorTickMark val="none"/>
        <c:tickLblPos val="nextTo"/>
        <c:crossAx val="2083197928"/>
        <c:crosses val="autoZero"/>
        <c:auto val="1"/>
        <c:lblAlgn val="ctr"/>
        <c:lblOffset val="100"/>
        <c:noMultiLvlLbl val="0"/>
      </c:catAx>
      <c:valAx>
        <c:axId val="2083197928"/>
        <c:scaling>
          <c:orientation val="minMax"/>
          <c:max val="270.0"/>
          <c:min val="200.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083194872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sz="1400" baseline="0"/>
          </a:pPr>
          <a:endParaRPr lang="nl-NL"/>
        </a:p>
      </c:txPr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>
        <c:manualLayout>
          <c:layoutTarget val="inner"/>
          <c:xMode val="edge"/>
          <c:yMode val="edge"/>
          <c:x val="0.0352748597840583"/>
          <c:y val="0.0732153337493859"/>
          <c:w val="0.80568180572556"/>
          <c:h val="0.822469378827647"/>
        </c:manualLayout>
      </c:layout>
      <c:lineChart>
        <c:grouping val="standard"/>
        <c:varyColors val="0"/>
        <c:ser>
          <c:idx val="0"/>
          <c:order val="0"/>
          <c:tx>
            <c:strRef>
              <c:f>Blad1!$B$3</c:f>
              <c:strCache>
                <c:ptCount val="1"/>
                <c:pt idx="0">
                  <c:v>Tim Freriks</c:v>
                </c:pt>
              </c:strCache>
            </c:strRef>
          </c:tx>
          <c:cat>
            <c:strRef>
              <c:f>Blad1!$C$2:$K$2</c:f>
              <c:strCache>
                <c:ptCount val="9"/>
                <c:pt idx="0">
                  <c:v>Gem 2014</c:v>
                </c:pt>
                <c:pt idx="1">
                  <c:v>1e indoor</c:v>
                </c:pt>
                <c:pt idx="2">
                  <c:v>2e indoor</c:v>
                </c:pt>
                <c:pt idx="3">
                  <c:v>3e indoor</c:v>
                </c:pt>
                <c:pt idx="4">
                  <c:v>4e indoor</c:v>
                </c:pt>
                <c:pt idx="5">
                  <c:v>5e indoor</c:v>
                </c:pt>
                <c:pt idx="6">
                  <c:v>6e indoor</c:v>
                </c:pt>
                <c:pt idx="7">
                  <c:v>7e indoor</c:v>
                </c:pt>
                <c:pt idx="8">
                  <c:v>8e indoor</c:v>
                </c:pt>
              </c:strCache>
            </c:strRef>
          </c:cat>
          <c:val>
            <c:numRef>
              <c:f>Blad1!$C$3:$K$3</c:f>
              <c:numCache>
                <c:formatCode>General</c:formatCode>
                <c:ptCount val="9"/>
                <c:pt idx="0" formatCode="0.0">
                  <c:v>280.7</c:v>
                </c:pt>
                <c:pt idx="1">
                  <c:v>285.0</c:v>
                </c:pt>
                <c:pt idx="2">
                  <c:v>287.0</c:v>
                </c:pt>
                <c:pt idx="3">
                  <c:v>282.0</c:v>
                </c:pt>
                <c:pt idx="4">
                  <c:v>278.0</c:v>
                </c:pt>
                <c:pt idx="5">
                  <c:v>285.0</c:v>
                </c:pt>
                <c:pt idx="6">
                  <c:v>291.0</c:v>
                </c:pt>
                <c:pt idx="7">
                  <c:v>291.0</c:v>
                </c:pt>
                <c:pt idx="8">
                  <c:v>285.0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Blad1!$B$4</c:f>
              <c:strCache>
                <c:ptCount val="1"/>
                <c:pt idx="0">
                  <c:v>Joost Gijsen</c:v>
                </c:pt>
              </c:strCache>
            </c:strRef>
          </c:tx>
          <c:cat>
            <c:strRef>
              <c:f>Blad1!$C$2:$K$2</c:f>
              <c:strCache>
                <c:ptCount val="9"/>
                <c:pt idx="0">
                  <c:v>Gem 2014</c:v>
                </c:pt>
                <c:pt idx="1">
                  <c:v>1e indoor</c:v>
                </c:pt>
                <c:pt idx="2">
                  <c:v>2e indoor</c:v>
                </c:pt>
                <c:pt idx="3">
                  <c:v>3e indoor</c:v>
                </c:pt>
                <c:pt idx="4">
                  <c:v>4e indoor</c:v>
                </c:pt>
                <c:pt idx="5">
                  <c:v>5e indoor</c:v>
                </c:pt>
                <c:pt idx="6">
                  <c:v>6e indoor</c:v>
                </c:pt>
                <c:pt idx="7">
                  <c:v>7e indoor</c:v>
                </c:pt>
                <c:pt idx="8">
                  <c:v>8e indoor</c:v>
                </c:pt>
              </c:strCache>
            </c:strRef>
          </c:cat>
          <c:val>
            <c:numRef>
              <c:f>Blad1!$C$4:$K$4</c:f>
              <c:numCache>
                <c:formatCode>General</c:formatCode>
                <c:ptCount val="9"/>
                <c:pt idx="0" formatCode="0.0">
                  <c:v>273.8</c:v>
                </c:pt>
                <c:pt idx="1">
                  <c:v>276.0</c:v>
                </c:pt>
                <c:pt idx="2">
                  <c:v>273.0</c:v>
                </c:pt>
                <c:pt idx="3">
                  <c:v>263.0</c:v>
                </c:pt>
                <c:pt idx="4">
                  <c:v>268.0</c:v>
                </c:pt>
                <c:pt idx="5">
                  <c:v>278.0</c:v>
                </c:pt>
                <c:pt idx="6">
                  <c:v>272.0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Blad1!$B$5</c:f>
              <c:strCache>
                <c:ptCount val="1"/>
                <c:pt idx="0">
                  <c:v>Jald-Jetse deelstra</c:v>
                </c:pt>
              </c:strCache>
            </c:strRef>
          </c:tx>
          <c:cat>
            <c:strRef>
              <c:f>Blad1!$C$2:$K$2</c:f>
              <c:strCache>
                <c:ptCount val="9"/>
                <c:pt idx="0">
                  <c:v>Gem 2014</c:v>
                </c:pt>
                <c:pt idx="1">
                  <c:v>1e indoor</c:v>
                </c:pt>
                <c:pt idx="2">
                  <c:v>2e indoor</c:v>
                </c:pt>
                <c:pt idx="3">
                  <c:v>3e indoor</c:v>
                </c:pt>
                <c:pt idx="4">
                  <c:v>4e indoor</c:v>
                </c:pt>
                <c:pt idx="5">
                  <c:v>5e indoor</c:v>
                </c:pt>
                <c:pt idx="6">
                  <c:v>6e indoor</c:v>
                </c:pt>
                <c:pt idx="7">
                  <c:v>7e indoor</c:v>
                </c:pt>
                <c:pt idx="8">
                  <c:v>8e indoor</c:v>
                </c:pt>
              </c:strCache>
            </c:strRef>
          </c:cat>
          <c:val>
            <c:numRef>
              <c:f>Blad1!$C$5:$K$5</c:f>
              <c:numCache>
                <c:formatCode>General</c:formatCode>
                <c:ptCount val="9"/>
                <c:pt idx="0" formatCode="0.0">
                  <c:v>242.7</c:v>
                </c:pt>
                <c:pt idx="1">
                  <c:v>264.0</c:v>
                </c:pt>
                <c:pt idx="2">
                  <c:v>272.0</c:v>
                </c:pt>
                <c:pt idx="3">
                  <c:v>254.0</c:v>
                </c:pt>
                <c:pt idx="4">
                  <c:v>255.0</c:v>
                </c:pt>
                <c:pt idx="5">
                  <c:v>278.0</c:v>
                </c:pt>
                <c:pt idx="6">
                  <c:v>273.0</c:v>
                </c:pt>
                <c:pt idx="7">
                  <c:v>285.0</c:v>
                </c:pt>
                <c:pt idx="8">
                  <c:v>261.0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Blad1!$B$6</c:f>
              <c:strCache>
                <c:ptCount val="1"/>
                <c:pt idx="0">
                  <c:v>Scott Bex</c:v>
                </c:pt>
              </c:strCache>
            </c:strRef>
          </c:tx>
          <c:cat>
            <c:strRef>
              <c:f>Blad1!$C$2:$K$2</c:f>
              <c:strCache>
                <c:ptCount val="9"/>
                <c:pt idx="0">
                  <c:v>Gem 2014</c:v>
                </c:pt>
                <c:pt idx="1">
                  <c:v>1e indoor</c:v>
                </c:pt>
                <c:pt idx="2">
                  <c:v>2e indoor</c:v>
                </c:pt>
                <c:pt idx="3">
                  <c:v>3e indoor</c:v>
                </c:pt>
                <c:pt idx="4">
                  <c:v>4e indoor</c:v>
                </c:pt>
                <c:pt idx="5">
                  <c:v>5e indoor</c:v>
                </c:pt>
                <c:pt idx="6">
                  <c:v>6e indoor</c:v>
                </c:pt>
                <c:pt idx="7">
                  <c:v>7e indoor</c:v>
                </c:pt>
                <c:pt idx="8">
                  <c:v>8e indoor</c:v>
                </c:pt>
              </c:strCache>
            </c:strRef>
          </c:cat>
          <c:val>
            <c:numRef>
              <c:f>Blad1!$C$6:$K$6</c:f>
              <c:numCache>
                <c:formatCode>General</c:formatCode>
                <c:ptCount val="9"/>
                <c:pt idx="0">
                  <c:v>256.8</c:v>
                </c:pt>
                <c:pt idx="1">
                  <c:v>254.0</c:v>
                </c:pt>
                <c:pt idx="2">
                  <c:v>237.0</c:v>
                </c:pt>
                <c:pt idx="3">
                  <c:v>249.0</c:v>
                </c:pt>
                <c:pt idx="4">
                  <c:v>240.0</c:v>
                </c:pt>
                <c:pt idx="5">
                  <c:v>249.0</c:v>
                </c:pt>
                <c:pt idx="6">
                  <c:v>219.0</c:v>
                </c:pt>
                <c:pt idx="7">
                  <c:v>277.0</c:v>
                </c:pt>
                <c:pt idx="8">
                  <c:v>239.0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Blad1!$B$7</c:f>
              <c:strCache>
                <c:ptCount val="1"/>
                <c:pt idx="0">
                  <c:v>Ton Snellen</c:v>
                </c:pt>
              </c:strCache>
            </c:strRef>
          </c:tx>
          <c:cat>
            <c:strRef>
              <c:f>Blad1!$C$2:$K$2</c:f>
              <c:strCache>
                <c:ptCount val="9"/>
                <c:pt idx="0">
                  <c:v>Gem 2014</c:v>
                </c:pt>
                <c:pt idx="1">
                  <c:v>1e indoor</c:v>
                </c:pt>
                <c:pt idx="2">
                  <c:v>2e indoor</c:v>
                </c:pt>
                <c:pt idx="3">
                  <c:v>3e indoor</c:v>
                </c:pt>
                <c:pt idx="4">
                  <c:v>4e indoor</c:v>
                </c:pt>
                <c:pt idx="5">
                  <c:v>5e indoor</c:v>
                </c:pt>
                <c:pt idx="6">
                  <c:v>6e indoor</c:v>
                </c:pt>
                <c:pt idx="7">
                  <c:v>7e indoor</c:v>
                </c:pt>
                <c:pt idx="8">
                  <c:v>8e indoor</c:v>
                </c:pt>
              </c:strCache>
            </c:strRef>
          </c:cat>
          <c:val>
            <c:numRef>
              <c:f>Blad1!$C$7:$K$7</c:f>
              <c:numCache>
                <c:formatCode>General</c:formatCode>
                <c:ptCount val="9"/>
                <c:pt idx="0">
                  <c:v>230.4</c:v>
                </c:pt>
                <c:pt idx="1">
                  <c:v>235.0</c:v>
                </c:pt>
                <c:pt idx="2">
                  <c:v>234.0</c:v>
                </c:pt>
                <c:pt idx="3">
                  <c:v>252.0</c:v>
                </c:pt>
                <c:pt idx="4">
                  <c:v>255.0</c:v>
                </c:pt>
                <c:pt idx="5">
                  <c:v>238.0</c:v>
                </c:pt>
                <c:pt idx="6">
                  <c:v>232.0</c:v>
                </c:pt>
                <c:pt idx="7">
                  <c:v>263.0</c:v>
                </c:pt>
                <c:pt idx="8">
                  <c:v>255.0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83238088"/>
        <c:axId val="2083241160"/>
      </c:lineChart>
      <c:catAx>
        <c:axId val="2083238088"/>
        <c:scaling>
          <c:orientation val="minMax"/>
        </c:scaling>
        <c:delete val="0"/>
        <c:axPos val="b"/>
        <c:majorTickMark val="out"/>
        <c:minorTickMark val="none"/>
        <c:tickLblPos val="nextTo"/>
        <c:crossAx val="2083241160"/>
        <c:crosses val="autoZero"/>
        <c:auto val="1"/>
        <c:lblAlgn val="ctr"/>
        <c:lblOffset val="100"/>
        <c:noMultiLvlLbl val="0"/>
      </c:catAx>
      <c:valAx>
        <c:axId val="2083241160"/>
        <c:scaling>
          <c:orientation val="minMax"/>
          <c:min val="240.0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2083238088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sz="1400" baseline="0"/>
          </a:pPr>
          <a:endParaRPr lang="nl-NL"/>
        </a:p>
      </c:txPr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Relationship Id="rId3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114301</xdr:colOff>
      <xdr:row>39</xdr:row>
      <xdr:rowOff>76200</xdr:rowOff>
    </xdr:from>
    <xdr:to>
      <xdr:col>13</xdr:col>
      <xdr:colOff>12700</xdr:colOff>
      <xdr:row>58</xdr:row>
      <xdr:rowOff>50800</xdr:rowOff>
    </xdr:to>
    <xdr:graphicFrame macro="">
      <xdr:nvGraphicFramePr>
        <xdr:cNvPr id="4" name="Grafiek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101600</xdr:colOff>
      <xdr:row>19</xdr:row>
      <xdr:rowOff>0</xdr:rowOff>
    </xdr:from>
    <xdr:to>
      <xdr:col>12</xdr:col>
      <xdr:colOff>825500</xdr:colOff>
      <xdr:row>37</xdr:row>
      <xdr:rowOff>165100</xdr:rowOff>
    </xdr:to>
    <xdr:graphicFrame macro="">
      <xdr:nvGraphicFramePr>
        <xdr:cNvPr id="5" name="Grafiek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88900</xdr:colOff>
      <xdr:row>0</xdr:row>
      <xdr:rowOff>38100</xdr:rowOff>
    </xdr:from>
    <xdr:to>
      <xdr:col>12</xdr:col>
      <xdr:colOff>825500</xdr:colOff>
      <xdr:row>19</xdr:row>
      <xdr:rowOff>0</xdr:rowOff>
    </xdr:to>
    <xdr:graphicFrame macro="">
      <xdr:nvGraphicFramePr>
        <xdr:cNvPr id="6" name="Grafiek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2:R20"/>
  <sheetViews>
    <sheetView tabSelected="1" workbookViewId="0">
      <selection activeCell="M7" sqref="M7"/>
    </sheetView>
  </sheetViews>
  <sheetFormatPr baseColWidth="10" defaultColWidth="11" defaultRowHeight="15" x14ac:dyDescent="0"/>
  <cols>
    <col min="1" max="1" width="4.6640625" customWidth="1"/>
    <col min="2" max="2" width="19.83203125" customWidth="1"/>
    <col min="3" max="16" width="9.5" customWidth="1"/>
  </cols>
  <sheetData>
    <row r="2" spans="1:18" ht="16" thickBot="1">
      <c r="A2" s="6"/>
      <c r="B2" s="6"/>
      <c r="C2" s="6" t="s">
        <v>20</v>
      </c>
      <c r="D2" s="7" t="s">
        <v>0</v>
      </c>
      <c r="E2" s="7" t="s">
        <v>1</v>
      </c>
      <c r="F2" s="7" t="s">
        <v>2</v>
      </c>
      <c r="G2" s="7" t="s">
        <v>3</v>
      </c>
      <c r="H2" s="7" t="s">
        <v>4</v>
      </c>
      <c r="I2" s="7" t="s">
        <v>5</v>
      </c>
      <c r="J2" s="7" t="s">
        <v>6</v>
      </c>
      <c r="K2" s="7" t="s">
        <v>7</v>
      </c>
      <c r="L2" s="7"/>
      <c r="M2" s="7" t="s">
        <v>18</v>
      </c>
      <c r="N2" s="7" t="s">
        <v>16</v>
      </c>
      <c r="O2" s="7" t="s">
        <v>15</v>
      </c>
      <c r="P2" s="7" t="s">
        <v>19</v>
      </c>
    </row>
    <row r="3" spans="1:18">
      <c r="A3" s="3">
        <v>1</v>
      </c>
      <c r="B3" s="8" t="s">
        <v>8</v>
      </c>
      <c r="C3" s="22">
        <v>280.7</v>
      </c>
      <c r="D3" s="29">
        <v>285</v>
      </c>
      <c r="E3" s="30">
        <v>287</v>
      </c>
      <c r="F3" s="30">
        <v>282</v>
      </c>
      <c r="G3" s="18">
        <v>278</v>
      </c>
      <c r="H3" s="30">
        <v>285</v>
      </c>
      <c r="I3" s="30">
        <v>291</v>
      </c>
      <c r="J3" s="30">
        <v>291</v>
      </c>
      <c r="K3" s="30">
        <v>285</v>
      </c>
      <c r="L3" s="4"/>
      <c r="M3" s="4">
        <f>SUM(D3+E3+F3+H3+I3+J3)</f>
        <v>1721</v>
      </c>
      <c r="N3" s="4">
        <f t="shared" ref="N3:N17" si="0">SUM(D3:K3)</f>
        <v>2284</v>
      </c>
      <c r="O3" s="5">
        <f>MIN(M3/6)</f>
        <v>286.83333333333331</v>
      </c>
      <c r="P3" s="24">
        <f t="shared" ref="P3:P17" si="1">MIN(O3/30)</f>
        <v>9.56111111111111</v>
      </c>
      <c r="Q3" s="10"/>
      <c r="R3" s="11"/>
    </row>
    <row r="4" spans="1:18">
      <c r="A4" s="1">
        <v>2</v>
      </c>
      <c r="B4" s="9" t="s">
        <v>12</v>
      </c>
      <c r="C4" s="23">
        <v>273.8</v>
      </c>
      <c r="D4" s="31">
        <v>276</v>
      </c>
      <c r="E4" s="32">
        <v>273</v>
      </c>
      <c r="F4" s="19">
        <v>263</v>
      </c>
      <c r="G4" s="15">
        <v>268</v>
      </c>
      <c r="H4" s="32">
        <v>278</v>
      </c>
      <c r="I4" s="15">
        <v>272</v>
      </c>
      <c r="J4" s="15"/>
      <c r="K4" s="15"/>
      <c r="L4" s="2"/>
      <c r="M4" s="4">
        <f>SUM(D4+E4+F4+G4+H4+I4+J4)</f>
        <v>1630</v>
      </c>
      <c r="N4" s="4">
        <f t="shared" si="0"/>
        <v>1630</v>
      </c>
      <c r="O4" s="5">
        <f>MIN(M4/6)</f>
        <v>271.66666666666669</v>
      </c>
      <c r="P4" s="24">
        <f t="shared" si="1"/>
        <v>9.0555555555555554</v>
      </c>
      <c r="Q4" s="10"/>
      <c r="R4" s="11"/>
    </row>
    <row r="5" spans="1:18">
      <c r="A5" s="3">
        <v>3</v>
      </c>
      <c r="B5" s="9" t="s">
        <v>14</v>
      </c>
      <c r="C5" s="12">
        <v>242.7</v>
      </c>
      <c r="D5" s="31">
        <v>264</v>
      </c>
      <c r="E5" s="32">
        <v>272</v>
      </c>
      <c r="F5" s="32">
        <v>254</v>
      </c>
      <c r="G5" s="32">
        <v>255</v>
      </c>
      <c r="H5" s="42">
        <v>278</v>
      </c>
      <c r="I5" s="42">
        <v>273</v>
      </c>
      <c r="J5" s="42">
        <v>285</v>
      </c>
      <c r="K5" s="15">
        <v>261</v>
      </c>
      <c r="L5" s="2"/>
      <c r="M5" s="4">
        <f>SUM(D5+E5+G5+H5+I5+J5)</f>
        <v>1627</v>
      </c>
      <c r="N5" s="4">
        <f t="shared" si="0"/>
        <v>2142</v>
      </c>
      <c r="O5" s="5">
        <f>MIN(M5/6)</f>
        <v>271.16666666666669</v>
      </c>
      <c r="P5" s="24">
        <f t="shared" si="1"/>
        <v>9.0388888888888896</v>
      </c>
      <c r="Q5" s="10"/>
      <c r="R5" s="11"/>
    </row>
    <row r="6" spans="1:18">
      <c r="A6" s="1">
        <v>4</v>
      </c>
      <c r="B6" s="13" t="s">
        <v>25</v>
      </c>
      <c r="C6" s="16">
        <v>256.8</v>
      </c>
      <c r="D6" s="39">
        <v>254</v>
      </c>
      <c r="E6" s="40">
        <v>237</v>
      </c>
      <c r="F6" s="20">
        <v>249</v>
      </c>
      <c r="G6" s="20">
        <v>240</v>
      </c>
      <c r="H6" s="20">
        <v>249</v>
      </c>
      <c r="I6" s="20">
        <v>219</v>
      </c>
      <c r="J6" s="20">
        <v>277</v>
      </c>
      <c r="K6" s="20">
        <v>239</v>
      </c>
      <c r="L6" s="2"/>
      <c r="M6" s="4">
        <f>SUM(D6+E6+F6+G6+H6+J6)</f>
        <v>1506</v>
      </c>
      <c r="N6" s="4">
        <f t="shared" si="0"/>
        <v>1964</v>
      </c>
      <c r="O6" s="5">
        <f>MIN(M6/6)</f>
        <v>251</v>
      </c>
      <c r="P6" s="25">
        <f t="shared" si="1"/>
        <v>8.3666666666666671</v>
      </c>
      <c r="Q6" s="10"/>
      <c r="R6" s="11"/>
    </row>
    <row r="7" spans="1:18">
      <c r="A7" s="3">
        <v>5</v>
      </c>
      <c r="B7" s="13" t="s">
        <v>27</v>
      </c>
      <c r="C7" s="16">
        <v>230.4</v>
      </c>
      <c r="D7" s="33">
        <v>235</v>
      </c>
      <c r="E7" s="34">
        <v>234</v>
      </c>
      <c r="F7" s="34">
        <v>252</v>
      </c>
      <c r="G7" s="34">
        <v>255</v>
      </c>
      <c r="H7" s="34">
        <v>238</v>
      </c>
      <c r="I7" s="34">
        <v>232</v>
      </c>
      <c r="J7" s="34">
        <v>263</v>
      </c>
      <c r="K7" s="34">
        <v>255</v>
      </c>
      <c r="L7" s="1"/>
      <c r="M7" s="4">
        <f>SUM(D7+E7+F7+G7+H7+J7)</f>
        <v>1477</v>
      </c>
      <c r="N7" s="4">
        <f t="shared" si="0"/>
        <v>1964</v>
      </c>
      <c r="O7" s="5">
        <f t="shared" ref="O7:O12" si="2">MIN(M7/6)</f>
        <v>246.16666666666666</v>
      </c>
      <c r="P7" s="26">
        <f t="shared" si="1"/>
        <v>8.2055555555555557</v>
      </c>
      <c r="Q7" s="10"/>
      <c r="R7" s="11"/>
    </row>
    <row r="8" spans="1:18">
      <c r="A8" s="1">
        <v>6</v>
      </c>
      <c r="B8" s="13" t="s">
        <v>24</v>
      </c>
      <c r="C8" s="16">
        <v>181.7</v>
      </c>
      <c r="D8" s="33">
        <v>235</v>
      </c>
      <c r="E8" s="34">
        <v>247</v>
      </c>
      <c r="F8" s="34">
        <v>189</v>
      </c>
      <c r="G8" s="34">
        <v>203</v>
      </c>
      <c r="H8" s="34">
        <v>236</v>
      </c>
      <c r="I8" s="34">
        <v>253</v>
      </c>
      <c r="J8" s="34">
        <v>266</v>
      </c>
      <c r="K8" s="34">
        <v>245</v>
      </c>
      <c r="L8" s="17"/>
      <c r="M8" s="4">
        <f>SUM(D8+E8+G8+H8+I8+J8)</f>
        <v>1440</v>
      </c>
      <c r="N8" s="4">
        <f t="shared" si="0"/>
        <v>1874</v>
      </c>
      <c r="O8" s="5">
        <f t="shared" si="2"/>
        <v>240</v>
      </c>
      <c r="P8" s="26">
        <f t="shared" si="1"/>
        <v>8</v>
      </c>
      <c r="Q8" s="10"/>
      <c r="R8" s="11"/>
    </row>
    <row r="9" spans="1:18">
      <c r="A9" s="3">
        <v>7</v>
      </c>
      <c r="B9" s="9" t="s">
        <v>17</v>
      </c>
      <c r="C9" s="12">
        <v>184.7</v>
      </c>
      <c r="D9" s="31">
        <v>215</v>
      </c>
      <c r="E9" s="32">
        <v>249</v>
      </c>
      <c r="F9" s="32">
        <v>242</v>
      </c>
      <c r="G9" s="32">
        <v>244</v>
      </c>
      <c r="H9" s="32">
        <v>225</v>
      </c>
      <c r="I9" s="32">
        <v>231</v>
      </c>
      <c r="J9" s="15">
        <v>233</v>
      </c>
      <c r="K9" s="15">
        <v>230</v>
      </c>
      <c r="L9" s="17"/>
      <c r="M9" s="4">
        <f>SUM(E9+F9+G9+H9+I9+J9)</f>
        <v>1424</v>
      </c>
      <c r="N9" s="4">
        <f t="shared" si="0"/>
        <v>1869</v>
      </c>
      <c r="O9" s="5">
        <f t="shared" si="2"/>
        <v>237.33333333333334</v>
      </c>
      <c r="P9" s="28">
        <f t="shared" si="1"/>
        <v>7.9111111111111114</v>
      </c>
      <c r="Q9" s="10"/>
      <c r="R9" s="11"/>
    </row>
    <row r="10" spans="1:18">
      <c r="A10" s="1">
        <v>8</v>
      </c>
      <c r="B10" s="9" t="s">
        <v>9</v>
      </c>
      <c r="C10" s="12">
        <v>266.2</v>
      </c>
      <c r="D10" s="38">
        <v>249</v>
      </c>
      <c r="E10" s="37">
        <v>243</v>
      </c>
      <c r="F10" s="15">
        <v>237</v>
      </c>
      <c r="G10" s="15">
        <v>254</v>
      </c>
      <c r="H10" s="19">
        <v>228</v>
      </c>
      <c r="I10" s="19">
        <v>211</v>
      </c>
      <c r="J10" s="19"/>
      <c r="K10" s="15"/>
      <c r="L10" s="2"/>
      <c r="M10" s="4">
        <f>SUM(D10+E10+F10+G10+H10+I10+J10)</f>
        <v>1422</v>
      </c>
      <c r="N10" s="4">
        <f t="shared" si="0"/>
        <v>1422</v>
      </c>
      <c r="O10" s="5">
        <f t="shared" si="2"/>
        <v>237</v>
      </c>
      <c r="P10" s="28">
        <f t="shared" si="1"/>
        <v>7.9</v>
      </c>
      <c r="Q10" s="10"/>
      <c r="R10" s="11"/>
    </row>
    <row r="11" spans="1:18">
      <c r="A11" s="3">
        <v>9</v>
      </c>
      <c r="B11" s="13" t="s">
        <v>26</v>
      </c>
      <c r="C11" s="14">
        <v>196.7</v>
      </c>
      <c r="D11" s="31">
        <v>222</v>
      </c>
      <c r="E11" s="32">
        <v>242</v>
      </c>
      <c r="F11" s="41">
        <v>241</v>
      </c>
      <c r="G11" s="41">
        <v>208</v>
      </c>
      <c r="H11" s="42">
        <v>214</v>
      </c>
      <c r="I11" s="32">
        <v>231</v>
      </c>
      <c r="J11" s="32">
        <v>250</v>
      </c>
      <c r="K11" s="32">
        <v>207</v>
      </c>
      <c r="L11" s="17"/>
      <c r="M11" s="4">
        <f>SUM(D11+E11+F11+H11+I11+J11)</f>
        <v>1400</v>
      </c>
      <c r="N11" s="4">
        <f t="shared" si="0"/>
        <v>1815</v>
      </c>
      <c r="O11" s="5">
        <f t="shared" si="2"/>
        <v>233.33333333333334</v>
      </c>
      <c r="P11" s="28">
        <f t="shared" si="1"/>
        <v>7.7777777777777777</v>
      </c>
      <c r="Q11" s="10"/>
      <c r="R11" s="11"/>
    </row>
    <row r="12" spans="1:18">
      <c r="A12" s="1">
        <v>10</v>
      </c>
      <c r="B12" s="13" t="s">
        <v>23</v>
      </c>
      <c r="C12" s="16"/>
      <c r="D12" s="39">
        <v>233</v>
      </c>
      <c r="E12" s="40">
        <v>233</v>
      </c>
      <c r="F12" s="40">
        <v>230</v>
      </c>
      <c r="G12" s="40">
        <v>232</v>
      </c>
      <c r="H12" s="20">
        <v>234</v>
      </c>
      <c r="I12" s="20">
        <v>231</v>
      </c>
      <c r="J12" s="20"/>
      <c r="K12" s="20"/>
      <c r="L12" s="17"/>
      <c r="M12" s="4">
        <f>SUM(D12+E12+F12+G12+H12+I12+J12)</f>
        <v>1393</v>
      </c>
      <c r="N12" s="4">
        <f t="shared" si="0"/>
        <v>1393</v>
      </c>
      <c r="O12" s="5">
        <f t="shared" si="2"/>
        <v>232.16666666666666</v>
      </c>
      <c r="P12" s="28">
        <f t="shared" si="1"/>
        <v>7.7388888888888889</v>
      </c>
    </row>
    <row r="13" spans="1:18">
      <c r="A13" s="3">
        <v>11</v>
      </c>
      <c r="B13" s="13" t="s">
        <v>21</v>
      </c>
      <c r="C13" s="16"/>
      <c r="D13" s="40">
        <v>215</v>
      </c>
      <c r="E13" s="40">
        <v>211</v>
      </c>
      <c r="F13" s="40">
        <v>245</v>
      </c>
      <c r="G13" s="40">
        <v>234</v>
      </c>
      <c r="H13" s="20">
        <v>232</v>
      </c>
      <c r="I13" s="20">
        <v>220</v>
      </c>
      <c r="J13" s="20">
        <v>243</v>
      </c>
      <c r="K13" s="20">
        <v>235</v>
      </c>
      <c r="L13" s="17"/>
      <c r="M13" s="4">
        <f>SUM(D13+F13+G13+H13+I13+J13)</f>
        <v>1389</v>
      </c>
      <c r="N13" s="4">
        <f t="shared" si="0"/>
        <v>1835</v>
      </c>
      <c r="O13" s="5">
        <f>MIN(M13/6)</f>
        <v>231.5</v>
      </c>
      <c r="P13" s="28">
        <f t="shared" si="1"/>
        <v>7.7166666666666668</v>
      </c>
    </row>
    <row r="14" spans="1:18">
      <c r="A14" s="1">
        <v>12</v>
      </c>
      <c r="B14" s="9" t="s">
        <v>13</v>
      </c>
      <c r="C14" s="12">
        <v>240.2</v>
      </c>
      <c r="D14" s="37">
        <v>230</v>
      </c>
      <c r="E14" s="37">
        <v>235</v>
      </c>
      <c r="F14" s="15"/>
      <c r="G14" s="15"/>
      <c r="H14" s="19">
        <v>223</v>
      </c>
      <c r="I14" s="19">
        <v>235</v>
      </c>
      <c r="J14" s="19">
        <v>233</v>
      </c>
      <c r="K14" s="15">
        <v>226</v>
      </c>
      <c r="L14" s="2"/>
      <c r="M14" s="4">
        <f>SUM(D14+E14+H14+I14+J14+K14)</f>
        <v>1382</v>
      </c>
      <c r="N14" s="4">
        <f t="shared" si="0"/>
        <v>1382</v>
      </c>
      <c r="O14" s="5">
        <f>MIN(M14/6)</f>
        <v>230.33333333333334</v>
      </c>
      <c r="P14" s="28">
        <f t="shared" si="1"/>
        <v>7.677777777777778</v>
      </c>
    </row>
    <row r="15" spans="1:18">
      <c r="A15" s="3">
        <v>13</v>
      </c>
      <c r="B15" s="9" t="s">
        <v>10</v>
      </c>
      <c r="C15" s="12">
        <v>224.2</v>
      </c>
      <c r="D15" s="37">
        <v>199</v>
      </c>
      <c r="E15" s="37">
        <v>195</v>
      </c>
      <c r="F15" s="15">
        <v>185</v>
      </c>
      <c r="G15" s="15">
        <v>201</v>
      </c>
      <c r="H15" s="19"/>
      <c r="I15" s="19"/>
      <c r="J15" s="19">
        <v>186</v>
      </c>
      <c r="K15" s="19">
        <v>201</v>
      </c>
      <c r="L15" s="2"/>
      <c r="M15" s="4">
        <f>SUM(D15+E15+F15+G15+J15+K15)</f>
        <v>1167</v>
      </c>
      <c r="N15" s="4">
        <f t="shared" si="0"/>
        <v>1167</v>
      </c>
      <c r="O15" s="5">
        <f>MIN(M15/6)</f>
        <v>194.5</v>
      </c>
      <c r="P15" s="27">
        <f t="shared" si="1"/>
        <v>6.4833333333333334</v>
      </c>
    </row>
    <row r="16" spans="1:18">
      <c r="A16" s="3">
        <v>14</v>
      </c>
      <c r="B16" s="9" t="s">
        <v>11</v>
      </c>
      <c r="C16" s="12">
        <v>271.5</v>
      </c>
      <c r="D16" s="37">
        <v>262</v>
      </c>
      <c r="E16" s="37">
        <v>250</v>
      </c>
      <c r="F16" s="15"/>
      <c r="G16" s="15"/>
      <c r="H16" s="15">
        <v>246</v>
      </c>
      <c r="I16" s="15">
        <v>258</v>
      </c>
      <c r="J16" s="15"/>
      <c r="K16" s="15"/>
      <c r="L16" s="2"/>
      <c r="M16" s="4">
        <f>SUM(D16+E16+F16+G16+H16+I16+J16)</f>
        <v>1016</v>
      </c>
      <c r="N16" s="4">
        <f t="shared" si="0"/>
        <v>1016</v>
      </c>
      <c r="O16" s="5">
        <f>MIN(M16/4)</f>
        <v>254</v>
      </c>
      <c r="P16" s="26">
        <f t="shared" si="1"/>
        <v>8.4666666666666668</v>
      </c>
    </row>
    <row r="17" spans="1:16">
      <c r="A17" s="21">
        <v>15</v>
      </c>
      <c r="B17" s="13" t="s">
        <v>22</v>
      </c>
      <c r="C17" s="16">
        <v>226</v>
      </c>
      <c r="D17" s="40">
        <v>211</v>
      </c>
      <c r="E17" s="40"/>
      <c r="F17" s="20"/>
      <c r="G17" s="20"/>
      <c r="H17" s="20"/>
      <c r="I17" s="20"/>
      <c r="J17" s="20"/>
      <c r="K17" s="20"/>
      <c r="L17" s="1"/>
      <c r="M17" s="4">
        <f>SUM(D17+E17+F17+G17+H17+I17+J17)</f>
        <v>211</v>
      </c>
      <c r="N17" s="4">
        <f t="shared" si="0"/>
        <v>211</v>
      </c>
      <c r="O17" s="5">
        <f>MIN(M17/1)</f>
        <v>211</v>
      </c>
      <c r="P17" s="28">
        <f t="shared" si="1"/>
        <v>7.0333333333333332</v>
      </c>
    </row>
    <row r="19" spans="1:16">
      <c r="B19" s="35" t="s">
        <v>29</v>
      </c>
      <c r="C19" s="43" t="s">
        <v>30</v>
      </c>
    </row>
    <row r="20" spans="1:16">
      <c r="B20" s="36" t="s">
        <v>28</v>
      </c>
      <c r="C20" s="44"/>
    </row>
  </sheetData>
  <sortState ref="B3:M17">
    <sortCondition descending="1" ref="M3"/>
  </sortState>
  <mergeCells count="1">
    <mergeCell ref="C19:C20"/>
  </mergeCells>
  <phoneticPr fontId="2" type="noConversion"/>
  <pageMargins left="0.75000000000000011" right="0.75000000000000011" top="0.98" bottom="0.98" header="0.51" footer="0.51"/>
  <extLst>
    <ext xmlns:mx="http://schemas.microsoft.com/office/mac/excel/2008/main" uri="{64002731-A6B0-56B0-2670-7721B7C09600}">
      <mx:PLV Mode="0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"/>
  <sheetViews>
    <sheetView workbookViewId="0">
      <selection activeCell="N18" sqref="N18"/>
    </sheetView>
  </sheetViews>
  <sheetFormatPr baseColWidth="10" defaultColWidth="11" defaultRowHeight="15" x14ac:dyDescent="0"/>
  <sheetData/>
  <phoneticPr fontId="2" type="noConversion"/>
  <pageMargins left="0.75000000000000011" right="0.75000000000000011" top="0.98" bottom="0.98" header="0.51" footer="0.51"/>
  <drawing r:id="rId1"/>
  <extLst>
    <ext xmlns:mx="http://schemas.microsoft.com/office/mac/excel/2008/main" uri="{64002731-A6B0-56B0-2670-7721B7C09600}">
      <mx:PLV Mode="0" OnePage="0" WScale="79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Blad1</vt:lpstr>
      <vt:lpstr>Blad2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  Freriks</dc:creator>
  <cp:lastModifiedBy>Tim  Freriks</cp:lastModifiedBy>
  <cp:lastPrinted>2015-11-10T17:12:03Z</cp:lastPrinted>
  <dcterms:created xsi:type="dcterms:W3CDTF">2014-09-20T16:16:23Z</dcterms:created>
  <dcterms:modified xsi:type="dcterms:W3CDTF">2015-11-28T18:15:58Z</dcterms:modified>
</cp:coreProperties>
</file>