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3920" tabRatio="500" activeTab="1"/>
  </bookViews>
  <sheets>
    <sheet name="Blad1" sheetId="1" r:id="rId1"/>
    <sheet name="Blad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" l="1"/>
  <c r="L15" i="1"/>
  <c r="L7" i="1"/>
  <c r="N7" i="1"/>
  <c r="L26" i="1"/>
  <c r="N26" i="1"/>
  <c r="L21" i="1"/>
  <c r="N21" i="1"/>
  <c r="L20" i="1"/>
  <c r="N20" i="1"/>
  <c r="L18" i="1"/>
  <c r="N18" i="1"/>
  <c r="L14" i="1"/>
  <c r="N14" i="1"/>
  <c r="L12" i="1"/>
  <c r="N12" i="1"/>
  <c r="L11" i="1"/>
  <c r="N11" i="1"/>
  <c r="L4" i="1"/>
  <c r="N4" i="1"/>
  <c r="L25" i="1"/>
  <c r="N25" i="1"/>
  <c r="L22" i="1"/>
  <c r="N22" i="1"/>
  <c r="L19" i="1"/>
  <c r="N19" i="1"/>
  <c r="L13" i="1"/>
  <c r="N13" i="1"/>
  <c r="L9" i="1"/>
  <c r="N9" i="1"/>
  <c r="L6" i="1"/>
  <c r="N6" i="1"/>
  <c r="L5" i="1"/>
  <c r="N5" i="1"/>
  <c r="L17" i="1"/>
  <c r="N17" i="1"/>
  <c r="L8" i="1"/>
  <c r="N8" i="1"/>
  <c r="L16" i="1"/>
  <c r="N16" i="1"/>
  <c r="L10" i="1"/>
  <c r="N10" i="1"/>
  <c r="L3" i="1"/>
  <c r="N3" i="1"/>
  <c r="O19" i="1"/>
  <c r="M19" i="1"/>
  <c r="L23" i="1"/>
  <c r="N23" i="1"/>
  <c r="L24" i="1"/>
  <c r="N24" i="1"/>
  <c r="O25" i="1"/>
  <c r="M26" i="1"/>
  <c r="O22" i="1"/>
  <c r="O15" i="1"/>
  <c r="M15" i="1"/>
  <c r="M20" i="1"/>
  <c r="O5" i="1"/>
  <c r="M7" i="1"/>
  <c r="O20" i="1"/>
  <c r="O4" i="1"/>
  <c r="M22" i="1"/>
  <c r="M13" i="1"/>
  <c r="O8" i="1"/>
  <c r="M17" i="1"/>
  <c r="O16" i="1"/>
  <c r="M9" i="1"/>
  <c r="M3" i="1"/>
  <c r="O3" i="1"/>
  <c r="M6" i="1"/>
  <c r="O18" i="1"/>
  <c r="O21" i="1"/>
  <c r="O14" i="1"/>
  <c r="M16" i="1"/>
  <c r="M8" i="1"/>
  <c r="M24" i="1"/>
  <c r="M11" i="1"/>
  <c r="M18" i="1"/>
  <c r="M12" i="1"/>
  <c r="M10" i="1"/>
  <c r="M21" i="1"/>
  <c r="M25" i="1"/>
  <c r="M4" i="1"/>
  <c r="M23" i="1"/>
  <c r="M5" i="1"/>
  <c r="M14" i="1"/>
  <c r="O23" i="1"/>
  <c r="O7" i="1"/>
  <c r="O11" i="1"/>
  <c r="O13" i="1"/>
  <c r="O10" i="1"/>
  <c r="O17" i="1"/>
  <c r="O26" i="1"/>
  <c r="O12" i="1"/>
  <c r="O6" i="1"/>
  <c r="O9" i="1"/>
  <c r="O24" i="1"/>
</calcChain>
</file>

<file path=xl/sharedStrings.xml><?xml version="1.0" encoding="utf-8"?>
<sst xmlns="http://schemas.openxmlformats.org/spreadsheetml/2006/main" count="38" uniqueCount="38">
  <si>
    <t>Tim Freriks</t>
  </si>
  <si>
    <t>Luuk Vorselen</t>
  </si>
  <si>
    <t>Marc Saes</t>
  </si>
  <si>
    <t>Joost Gijsen</t>
  </si>
  <si>
    <t>Renee Freriks</t>
  </si>
  <si>
    <t>Ton Snellen</t>
  </si>
  <si>
    <t>Gem.</t>
  </si>
  <si>
    <t>Totaal</t>
  </si>
  <si>
    <t>P Gem.</t>
  </si>
  <si>
    <t>Luc Steyvers</t>
  </si>
  <si>
    <t>1e BW</t>
  </si>
  <si>
    <t>2e BW</t>
  </si>
  <si>
    <t>3e BW</t>
  </si>
  <si>
    <t>4e BW</t>
  </si>
  <si>
    <t>5e BW</t>
  </si>
  <si>
    <t>6e BW</t>
  </si>
  <si>
    <t>7e BW</t>
  </si>
  <si>
    <t>Rien Lamberts</t>
  </si>
  <si>
    <t>Mark Stultiens</t>
  </si>
  <si>
    <t>Naam</t>
  </si>
  <si>
    <t>Ward Verstappen</t>
  </si>
  <si>
    <t>Jald-Jetse Deelstra</t>
  </si>
  <si>
    <t>Math Haex</t>
  </si>
  <si>
    <t>Harold de Goey</t>
  </si>
  <si>
    <t>Arno v. Herpen</t>
  </si>
  <si>
    <t>Ashley Stienen</t>
  </si>
  <si>
    <t>Anne-Brechtje Deelstra</t>
  </si>
  <si>
    <t>Scott Bex</t>
  </si>
  <si>
    <t>Totaal 6b.</t>
  </si>
  <si>
    <t>NR</t>
  </si>
  <si>
    <t>Harry Verspagen</t>
  </si>
  <si>
    <t>Dylan Moonen</t>
  </si>
  <si>
    <t>Leo Saes</t>
  </si>
  <si>
    <t>Gem 2014</t>
  </si>
  <si>
    <t>Eric Segers</t>
  </si>
  <si>
    <t>Matthijs van Mierlo</t>
  </si>
  <si>
    <t>Rens Versteegen</t>
  </si>
  <si>
    <t>Maikel Rietjens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</si>
</sst>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8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5" xfId="0" applyFill="1" applyBorder="1"/>
    <xf numFmtId="0" fontId="0" fillId="0" borderId="3" xfId="0" applyBorder="1" applyAlignment="1">
      <alignment horizontal="right"/>
    </xf>
    <xf numFmtId="164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3" borderId="4" xfId="0" applyNumberFormat="1" applyFill="1" applyBorder="1"/>
    <xf numFmtId="2" fontId="0" fillId="4" borderId="2" xfId="0" applyNumberFormat="1" applyFill="1" applyBorder="1"/>
    <xf numFmtId="2" fontId="3" fillId="4" borderId="2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0" fillId="3" borderId="2" xfId="0" applyNumberFormat="1" applyFill="1" applyBorder="1"/>
    <xf numFmtId="2" fontId="3" fillId="3" borderId="2" xfId="0" applyNumberFormat="1" applyFont="1" applyFill="1" applyBorder="1"/>
    <xf numFmtId="2" fontId="3" fillId="5" borderId="2" xfId="0" applyNumberFormat="1" applyFont="1" applyFill="1" applyBorder="1"/>
    <xf numFmtId="0" fontId="0" fillId="0" borderId="2" xfId="0" applyFill="1" applyBorder="1"/>
    <xf numFmtId="2" fontId="0" fillId="6" borderId="2" xfId="0" applyNumberFormat="1" applyFill="1" applyBorder="1"/>
    <xf numFmtId="2" fontId="3" fillId="6" borderId="2" xfId="0" applyNumberFormat="1" applyFont="1" applyFill="1" applyBorder="1"/>
  </cellXfs>
  <cellStyles count="3">
    <cellStyle name="Gevolgde hyperlink" xfId="2" builtinId="9" hidden="1"/>
    <cellStyle name="Hyperlink" xfId="1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Tim Freriks</c:v>
                </c:pt>
              </c:strCache>
            </c:strRef>
          </c:tx>
          <c:val>
            <c:numRef>
              <c:f>Blad1!$C$3:$J$3</c:f>
              <c:numCache>
                <c:formatCode>General</c:formatCode>
                <c:ptCount val="8"/>
                <c:pt idx="0" formatCode="0.0">
                  <c:v>232.8333333333333</c:v>
                </c:pt>
                <c:pt idx="1">
                  <c:v>232.0</c:v>
                </c:pt>
                <c:pt idx="2">
                  <c:v>238.0</c:v>
                </c:pt>
                <c:pt idx="3">
                  <c:v>239.0</c:v>
                </c:pt>
                <c:pt idx="4">
                  <c:v>240.0</c:v>
                </c:pt>
                <c:pt idx="5">
                  <c:v>240.0</c:v>
                </c:pt>
                <c:pt idx="6">
                  <c:v>241.0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6C-4F5A-8E22-55351724D758}"/>
            </c:ext>
          </c:extLst>
        </c:ser>
        <c:ser>
          <c:idx val="1"/>
          <c:order val="1"/>
          <c:tx>
            <c:strRef>
              <c:f>Blad1!$B$4</c:f>
              <c:strCache>
                <c:ptCount val="1"/>
                <c:pt idx="0">
                  <c:v>Jald-Jetse Deelstra</c:v>
                </c:pt>
              </c:strCache>
            </c:strRef>
          </c:tx>
          <c:val>
            <c:numRef>
              <c:f>Blad1!$C$4:$J$4</c:f>
              <c:numCache>
                <c:formatCode>General</c:formatCode>
                <c:ptCount val="8"/>
                <c:pt idx="0" formatCode="0.0">
                  <c:v>218.6666666666667</c:v>
                </c:pt>
                <c:pt idx="1">
                  <c:v>219.0</c:v>
                </c:pt>
                <c:pt idx="2">
                  <c:v>225.0</c:v>
                </c:pt>
                <c:pt idx="3">
                  <c:v>237.0</c:v>
                </c:pt>
                <c:pt idx="4">
                  <c:v>224.0</c:v>
                </c:pt>
                <c:pt idx="5">
                  <c:v>237.0</c:v>
                </c:pt>
                <c:pt idx="6">
                  <c:v>220.0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6C-4F5A-8E22-55351724D758}"/>
            </c:ext>
          </c:extLst>
        </c:ser>
        <c:ser>
          <c:idx val="2"/>
          <c:order val="2"/>
          <c:tx>
            <c:strRef>
              <c:f>Blad1!$B$5</c:f>
              <c:strCache>
                <c:ptCount val="1"/>
                <c:pt idx="0">
                  <c:v>Joost Gijsen</c:v>
                </c:pt>
              </c:strCache>
            </c:strRef>
          </c:tx>
          <c:val>
            <c:numRef>
              <c:f>Blad1!$C$5:$J$5</c:f>
              <c:numCache>
                <c:formatCode>General</c:formatCode>
                <c:ptCount val="8"/>
                <c:pt idx="0" formatCode="0.0">
                  <c:v>230.6666666666667</c:v>
                </c:pt>
                <c:pt idx="1">
                  <c:v>222.0</c:v>
                </c:pt>
                <c:pt idx="2">
                  <c:v>230.0</c:v>
                </c:pt>
                <c:pt idx="5">
                  <c:v>225.0</c:v>
                </c:pt>
                <c:pt idx="6">
                  <c:v>224.0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6C-4F5A-8E22-55351724D758}"/>
            </c:ext>
          </c:extLst>
        </c:ser>
        <c:ser>
          <c:idx val="3"/>
          <c:order val="3"/>
          <c:tx>
            <c:strRef>
              <c:f>Blad1!$B$6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Blad1!$C$6:$J$6</c:f>
              <c:numCache>
                <c:formatCode>General</c:formatCode>
                <c:ptCount val="8"/>
                <c:pt idx="0" formatCode="0.0">
                  <c:v>224.6666666666667</c:v>
                </c:pt>
                <c:pt idx="1">
                  <c:v>227.0</c:v>
                </c:pt>
                <c:pt idx="2">
                  <c:v>198.0</c:v>
                </c:pt>
                <c:pt idx="3">
                  <c:v>236.0</c:v>
                </c:pt>
                <c:pt idx="4">
                  <c:v>238.0</c:v>
                </c:pt>
                <c:pt idx="5">
                  <c:v>227.0</c:v>
                </c:pt>
                <c:pt idx="6">
                  <c:v>221.0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6C-4F5A-8E22-55351724D758}"/>
            </c:ext>
          </c:extLst>
        </c:ser>
        <c:ser>
          <c:idx val="4"/>
          <c:order val="4"/>
          <c:tx>
            <c:strRef>
              <c:f>Blad1!$B$7</c:f>
              <c:strCache>
                <c:ptCount val="1"/>
                <c:pt idx="0">
                  <c:v>Scott Bex</c:v>
                </c:pt>
              </c:strCache>
            </c:strRef>
          </c:tx>
          <c:val>
            <c:numRef>
              <c:f>Blad1!$C$7:$J$7</c:f>
              <c:numCache>
                <c:formatCode>General</c:formatCode>
                <c:ptCount val="8"/>
                <c:pt idx="0">
                  <c:v>210.5</c:v>
                </c:pt>
                <c:pt idx="1">
                  <c:v>215.0</c:v>
                </c:pt>
                <c:pt idx="2">
                  <c:v>213.0</c:v>
                </c:pt>
                <c:pt idx="3">
                  <c:v>237.0</c:v>
                </c:pt>
                <c:pt idx="4">
                  <c:v>226.0</c:v>
                </c:pt>
                <c:pt idx="5">
                  <c:v>223.0</c:v>
                </c:pt>
                <c:pt idx="6">
                  <c:v>219.0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6C-4F5A-8E22-55351724D758}"/>
            </c:ext>
          </c:extLst>
        </c:ser>
        <c:ser>
          <c:idx val="5"/>
          <c:order val="5"/>
          <c:tx>
            <c:strRef>
              <c:f>Blad1!$B$8</c:f>
              <c:strCache>
                <c:ptCount val="1"/>
                <c:pt idx="0">
                  <c:v>Anne-Brechtje Deelstra</c:v>
                </c:pt>
              </c:strCache>
            </c:strRef>
          </c:tx>
          <c:val>
            <c:numRef>
              <c:f>Blad1!$C$8:$J$8</c:f>
              <c:numCache>
                <c:formatCode>General</c:formatCode>
                <c:ptCount val="8"/>
                <c:pt idx="0" formatCode="0.0">
                  <c:v>184.8333333333333</c:v>
                </c:pt>
                <c:pt idx="1">
                  <c:v>220.0</c:v>
                </c:pt>
                <c:pt idx="2">
                  <c:v>216.0</c:v>
                </c:pt>
                <c:pt idx="3">
                  <c:v>216.0</c:v>
                </c:pt>
                <c:pt idx="4">
                  <c:v>219.0</c:v>
                </c:pt>
                <c:pt idx="5">
                  <c:v>212.0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6C-4F5A-8E22-553517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230168"/>
        <c:axId val="-2134597240"/>
      </c:lineChart>
      <c:catAx>
        <c:axId val="-21352301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4597240"/>
        <c:crossesAt val="0.0"/>
        <c:auto val="1"/>
        <c:lblAlgn val="ctr"/>
        <c:lblOffset val="100"/>
        <c:noMultiLvlLbl val="0"/>
      </c:catAx>
      <c:valAx>
        <c:axId val="-2134597240"/>
        <c:scaling>
          <c:orientation val="minMax"/>
          <c:max val="250.0"/>
          <c:min val="20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35230168"/>
        <c:crosses val="autoZero"/>
        <c:crossBetween val="between"/>
        <c:majorUnit val="10.0"/>
      </c:valAx>
    </c:plotArea>
    <c:legend>
      <c:legendPos val="r"/>
      <c:layout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43431173073238"/>
          <c:y val="0.0635577804039251"/>
          <c:w val="0.804838368263063"/>
          <c:h val="0.81909681188671"/>
        </c:manualLayout>
      </c:layout>
      <c:lineChart>
        <c:grouping val="standard"/>
        <c:varyColors val="0"/>
        <c:ser>
          <c:idx val="0"/>
          <c:order val="0"/>
          <c:tx>
            <c:strRef>
              <c:f>Blad1!$B$9</c:f>
              <c:strCache>
                <c:ptCount val="1"/>
                <c:pt idx="0">
                  <c:v>Ton Snellen</c:v>
                </c:pt>
              </c:strCache>
            </c:strRef>
          </c:tx>
          <c:val>
            <c:numRef>
              <c:f>Blad1!$C$9:$J$9</c:f>
              <c:numCache>
                <c:formatCode>General</c:formatCode>
                <c:ptCount val="8"/>
                <c:pt idx="0" formatCode="0.0">
                  <c:v>195.3333333333333</c:v>
                </c:pt>
                <c:pt idx="1">
                  <c:v>216.0</c:v>
                </c:pt>
                <c:pt idx="2">
                  <c:v>222.0</c:v>
                </c:pt>
                <c:pt idx="3">
                  <c:v>205.0</c:v>
                </c:pt>
                <c:pt idx="4">
                  <c:v>211.0</c:v>
                </c:pt>
                <c:pt idx="5">
                  <c:v>227.0</c:v>
                </c:pt>
                <c:pt idx="6">
                  <c:v>214.0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42-4106-957A-D1009CB4585E}"/>
            </c:ext>
          </c:extLst>
        </c:ser>
        <c:ser>
          <c:idx val="1"/>
          <c:order val="1"/>
          <c:tx>
            <c:strRef>
              <c:f>Blad1!$B$10</c:f>
              <c:strCache>
                <c:ptCount val="1"/>
                <c:pt idx="0">
                  <c:v>Marc Saes</c:v>
                </c:pt>
              </c:strCache>
            </c:strRef>
          </c:tx>
          <c:val>
            <c:numRef>
              <c:f>Blad1!$C$10:$J$10</c:f>
              <c:numCache>
                <c:formatCode>General</c:formatCode>
                <c:ptCount val="8"/>
                <c:pt idx="0" formatCode="0.0">
                  <c:v>230.1666666666667</c:v>
                </c:pt>
                <c:pt idx="1">
                  <c:v>216.0</c:v>
                </c:pt>
                <c:pt idx="2">
                  <c:v>217.0</c:v>
                </c:pt>
                <c:pt idx="3">
                  <c:v>212.0</c:v>
                </c:pt>
                <c:pt idx="4">
                  <c:v>203.0</c:v>
                </c:pt>
                <c:pt idx="5">
                  <c:v>209.0</c:v>
                </c:pt>
                <c:pt idx="6">
                  <c:v>226.0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42-4106-957A-D1009CB4585E}"/>
            </c:ext>
          </c:extLst>
        </c:ser>
        <c:ser>
          <c:idx val="2"/>
          <c:order val="2"/>
          <c:tx>
            <c:strRef>
              <c:f>Blad1!$B$11</c:f>
              <c:strCache>
                <c:ptCount val="1"/>
                <c:pt idx="0">
                  <c:v>Rien Lamberts</c:v>
                </c:pt>
              </c:strCache>
            </c:strRef>
          </c:tx>
          <c:val>
            <c:numRef>
              <c:f>Blad1!$C$11:$J$11</c:f>
              <c:numCache>
                <c:formatCode>General</c:formatCode>
                <c:ptCount val="8"/>
                <c:pt idx="0" formatCode="0.0">
                  <c:v>198.1666666666667</c:v>
                </c:pt>
                <c:pt idx="1">
                  <c:v>209.0</c:v>
                </c:pt>
                <c:pt idx="2">
                  <c:v>213.0</c:v>
                </c:pt>
                <c:pt idx="3">
                  <c:v>212.0</c:v>
                </c:pt>
                <c:pt idx="4">
                  <c:v>206.0</c:v>
                </c:pt>
                <c:pt idx="5">
                  <c:v>211.0</c:v>
                </c:pt>
                <c:pt idx="6">
                  <c:v>204.0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42-4106-957A-D1009CB4585E}"/>
            </c:ext>
          </c:extLst>
        </c:ser>
        <c:ser>
          <c:idx val="6"/>
          <c:order val="3"/>
          <c:tx>
            <c:strRef>
              <c:f>Blad1!$B$12</c:f>
              <c:strCache>
                <c:ptCount val="1"/>
                <c:pt idx="0">
                  <c:v>Renee Freriks</c:v>
                </c:pt>
              </c:strCache>
            </c:strRef>
          </c:tx>
          <c:val>
            <c:numRef>
              <c:f>Blad1!$C$12:$J$12</c:f>
              <c:numCache>
                <c:formatCode>General</c:formatCode>
                <c:ptCount val="8"/>
                <c:pt idx="0" formatCode="0.0">
                  <c:v>206.1666666666667</c:v>
                </c:pt>
                <c:pt idx="2">
                  <c:v>203.0</c:v>
                </c:pt>
                <c:pt idx="3">
                  <c:v>211.0</c:v>
                </c:pt>
                <c:pt idx="4">
                  <c:v>220.0</c:v>
                </c:pt>
                <c:pt idx="5">
                  <c:v>199.0</c:v>
                </c:pt>
                <c:pt idx="6">
                  <c:v>210.0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42-4106-957A-D1009CB4585E}"/>
            </c:ext>
          </c:extLst>
        </c:ser>
        <c:ser>
          <c:idx val="11"/>
          <c:order val="4"/>
          <c:tx>
            <c:strRef>
              <c:f>Blad1!$B$13</c:f>
              <c:strCache>
                <c:ptCount val="1"/>
                <c:pt idx="0">
                  <c:v>Harold de Goey</c:v>
                </c:pt>
              </c:strCache>
            </c:strRef>
          </c:tx>
          <c:val>
            <c:numRef>
              <c:f>Blad1!$C$13:$J$13</c:f>
              <c:numCache>
                <c:formatCode>General</c:formatCode>
                <c:ptCount val="8"/>
                <c:pt idx="0" formatCode="0.0">
                  <c:v>197.6666666666667</c:v>
                </c:pt>
                <c:pt idx="1">
                  <c:v>214.0</c:v>
                </c:pt>
                <c:pt idx="2">
                  <c:v>203.0</c:v>
                </c:pt>
                <c:pt idx="3">
                  <c:v>213.0</c:v>
                </c:pt>
                <c:pt idx="5">
                  <c:v>204.0</c:v>
                </c:pt>
                <c:pt idx="6">
                  <c:v>205.0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42-4106-957A-D1009CB4585E}"/>
            </c:ext>
          </c:extLst>
        </c:ser>
        <c:ser>
          <c:idx val="3"/>
          <c:order val="5"/>
          <c:tx>
            <c:strRef>
              <c:f>Blad1!$B$14</c:f>
              <c:strCache>
                <c:ptCount val="1"/>
                <c:pt idx="0">
                  <c:v>Mark Stultiens</c:v>
                </c:pt>
              </c:strCache>
            </c:strRef>
          </c:tx>
          <c:val>
            <c:numRef>
              <c:f>Blad1!$C$14:$J$14</c:f>
              <c:numCache>
                <c:formatCode>General</c:formatCode>
                <c:ptCount val="8"/>
                <c:pt idx="0" formatCode="0.0">
                  <c:v>219.6666666666667</c:v>
                </c:pt>
                <c:pt idx="1">
                  <c:v>207.0</c:v>
                </c:pt>
                <c:pt idx="2">
                  <c:v>217.0</c:v>
                </c:pt>
                <c:pt idx="3">
                  <c:v>204.0</c:v>
                </c:pt>
                <c:pt idx="4">
                  <c:v>204.0</c:v>
                </c:pt>
                <c:pt idx="5">
                  <c:v>208.0</c:v>
                </c:pt>
                <c:pt idx="6">
                  <c:v>205.0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42-4106-957A-D1009CB45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435336"/>
        <c:axId val="-2147246536"/>
      </c:lineChart>
      <c:catAx>
        <c:axId val="-213743533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7246536"/>
        <c:crosses val="autoZero"/>
        <c:auto val="1"/>
        <c:lblAlgn val="ctr"/>
        <c:lblOffset val="100"/>
        <c:noMultiLvlLbl val="0"/>
      </c:catAx>
      <c:valAx>
        <c:axId val="-2147246536"/>
        <c:scaling>
          <c:orientation val="minMax"/>
          <c:max val="230.0"/>
          <c:min val="18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37435336"/>
        <c:crosses val="autoZero"/>
        <c:crossBetween val="between"/>
        <c:majorUnit val="10.0"/>
      </c:valAx>
    </c:plotArea>
    <c:legend>
      <c:legendPos val="r"/>
      <c:layout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Blad1!$B$15</c:f>
              <c:strCache>
                <c:ptCount val="1"/>
                <c:pt idx="0">
                  <c:v>Dylan Moonen</c:v>
                </c:pt>
              </c:strCache>
            </c:strRef>
          </c:tx>
          <c:val>
            <c:numRef>
              <c:f>Blad1!$C$15:$J$15</c:f>
              <c:numCache>
                <c:formatCode>General</c:formatCode>
                <c:ptCount val="8"/>
                <c:pt idx="1">
                  <c:v>171.0</c:v>
                </c:pt>
                <c:pt idx="2">
                  <c:v>223.0</c:v>
                </c:pt>
                <c:pt idx="3">
                  <c:v>215.0</c:v>
                </c:pt>
                <c:pt idx="4">
                  <c:v>175.0</c:v>
                </c:pt>
                <c:pt idx="5">
                  <c:v>219.0</c:v>
                </c:pt>
                <c:pt idx="6">
                  <c:v>230.0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AD-43A4-9B0B-66EFD5517F8C}"/>
            </c:ext>
          </c:extLst>
        </c:ser>
        <c:ser>
          <c:idx val="1"/>
          <c:order val="1"/>
          <c:tx>
            <c:strRef>
              <c:f>Blad1!$B$16</c:f>
              <c:strCache>
                <c:ptCount val="1"/>
                <c:pt idx="0">
                  <c:v>Ashley Stienen</c:v>
                </c:pt>
              </c:strCache>
            </c:strRef>
          </c:tx>
          <c:val>
            <c:numRef>
              <c:f>Blad1!$C$16:$J$16</c:f>
              <c:numCache>
                <c:formatCode>General</c:formatCode>
                <c:ptCount val="8"/>
                <c:pt idx="0">
                  <c:v>189.8</c:v>
                </c:pt>
                <c:pt idx="1">
                  <c:v>218.0</c:v>
                </c:pt>
                <c:pt idx="2">
                  <c:v>198.0</c:v>
                </c:pt>
                <c:pt idx="3">
                  <c:v>198.0</c:v>
                </c:pt>
                <c:pt idx="4">
                  <c:v>185.0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AD-43A4-9B0B-66EFD5517F8C}"/>
            </c:ext>
          </c:extLst>
        </c:ser>
        <c:ser>
          <c:idx val="2"/>
          <c:order val="2"/>
          <c:tx>
            <c:strRef>
              <c:f>Blad1!$B$17</c:f>
              <c:strCache>
                <c:ptCount val="1"/>
                <c:pt idx="0">
                  <c:v>Eric Segers</c:v>
                </c:pt>
              </c:strCache>
            </c:strRef>
          </c:tx>
          <c:val>
            <c:numRef>
              <c:f>Blad1!$C$17:$J$17</c:f>
              <c:numCache>
                <c:formatCode>General</c:formatCode>
                <c:ptCount val="8"/>
                <c:pt idx="0" formatCode="0.0">
                  <c:v>177.1666666666667</c:v>
                </c:pt>
                <c:pt idx="1">
                  <c:v>189.0</c:v>
                </c:pt>
                <c:pt idx="2">
                  <c:v>200.0</c:v>
                </c:pt>
                <c:pt idx="3">
                  <c:v>195.0</c:v>
                </c:pt>
                <c:pt idx="5">
                  <c:v>205.0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AD-43A4-9B0B-66EFD5517F8C}"/>
            </c:ext>
          </c:extLst>
        </c:ser>
        <c:ser>
          <c:idx val="4"/>
          <c:order val="3"/>
          <c:tx>
            <c:strRef>
              <c:f>Blad1!$B$18</c:f>
              <c:strCache>
                <c:ptCount val="1"/>
                <c:pt idx="0">
                  <c:v>Harry Verspagen</c:v>
                </c:pt>
              </c:strCache>
            </c:strRef>
          </c:tx>
          <c:val>
            <c:numRef>
              <c:f>Blad1!$C$18:$J$18</c:f>
              <c:numCache>
                <c:formatCode>General</c:formatCode>
                <c:ptCount val="8"/>
                <c:pt idx="0" formatCode="0.0">
                  <c:v>196.5</c:v>
                </c:pt>
                <c:pt idx="1">
                  <c:v>207.0</c:v>
                </c:pt>
                <c:pt idx="2">
                  <c:v>214.0</c:v>
                </c:pt>
                <c:pt idx="3">
                  <c:v>191.0</c:v>
                </c:pt>
                <c:pt idx="4">
                  <c:v>202.0</c:v>
                </c:pt>
                <c:pt idx="5">
                  <c:v>193.0</c:v>
                </c:pt>
                <c:pt idx="6">
                  <c:v>175.0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AD-43A4-9B0B-66EFD5517F8C}"/>
            </c:ext>
          </c:extLst>
        </c:ser>
        <c:ser>
          <c:idx val="3"/>
          <c:order val="4"/>
          <c:tx>
            <c:strRef>
              <c:f>Blad1!$B$19</c:f>
              <c:strCache>
                <c:ptCount val="1"/>
                <c:pt idx="0">
                  <c:v>Maikel Rietjens</c:v>
                </c:pt>
              </c:strCache>
            </c:strRef>
          </c:tx>
          <c:val>
            <c:numRef>
              <c:f>Blad1!$C$19:$J$19</c:f>
              <c:numCache>
                <c:formatCode>General</c:formatCode>
                <c:ptCount val="8"/>
                <c:pt idx="5">
                  <c:v>182.0</c:v>
                </c:pt>
                <c:pt idx="6">
                  <c:v>204.0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AD-43A4-9B0B-66EFD5517F8C}"/>
            </c:ext>
          </c:extLst>
        </c:ser>
        <c:ser>
          <c:idx val="5"/>
          <c:order val="5"/>
          <c:tx>
            <c:strRef>
              <c:f>Blad1!$B$20</c:f>
              <c:strCache>
                <c:ptCount val="1"/>
                <c:pt idx="0">
                  <c:v>Leo Saes</c:v>
                </c:pt>
              </c:strCache>
            </c:strRef>
          </c:tx>
          <c:val>
            <c:numRef>
              <c:f>Blad1!$C$20:$J$20</c:f>
              <c:numCache>
                <c:formatCode>General</c:formatCode>
                <c:ptCount val="8"/>
                <c:pt idx="1">
                  <c:v>204.0</c:v>
                </c:pt>
                <c:pt idx="2">
                  <c:v>188.0</c:v>
                </c:pt>
                <c:pt idx="3">
                  <c:v>181.0</c:v>
                </c:pt>
                <c:pt idx="4">
                  <c:v>213.0</c:v>
                </c:pt>
                <c:pt idx="5">
                  <c:v>188.0</c:v>
                </c:pt>
                <c:pt idx="6">
                  <c:v>171.0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CAD-43A4-9B0B-66EFD551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532552"/>
        <c:axId val="-2144242760"/>
      </c:lineChart>
      <c:catAx>
        <c:axId val="-214053255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242760"/>
        <c:crosses val="autoZero"/>
        <c:auto val="1"/>
        <c:lblAlgn val="ctr"/>
        <c:lblOffset val="100"/>
        <c:noMultiLvlLbl val="0"/>
      </c:catAx>
      <c:valAx>
        <c:axId val="-2144242760"/>
        <c:scaling>
          <c:orientation val="minMax"/>
          <c:max val="220.0"/>
          <c:min val="1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0532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544366164756"/>
          <c:y val="0.257093570017529"/>
          <c:w val="0.16758953814983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Blad1!$B$21</c:f>
              <c:strCache>
                <c:ptCount val="1"/>
                <c:pt idx="0">
                  <c:v>Ward Verstappen</c:v>
                </c:pt>
              </c:strCache>
            </c:strRef>
          </c:tx>
          <c:val>
            <c:numRef>
              <c:f>Blad1!$C$21:$J$21</c:f>
              <c:numCache>
                <c:formatCode>General</c:formatCode>
                <c:ptCount val="8"/>
                <c:pt idx="0" formatCode="0.0">
                  <c:v>192.0</c:v>
                </c:pt>
                <c:pt idx="1">
                  <c:v>185.0</c:v>
                </c:pt>
                <c:pt idx="2">
                  <c:v>187.0</c:v>
                </c:pt>
                <c:pt idx="3">
                  <c:v>140.0</c:v>
                </c:pt>
                <c:pt idx="4">
                  <c:v>195.0</c:v>
                </c:pt>
                <c:pt idx="5">
                  <c:v>214.0</c:v>
                </c:pt>
                <c:pt idx="6">
                  <c:v>206.0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5C-41A2-879B-6A936A3BF04C}"/>
            </c:ext>
          </c:extLst>
        </c:ser>
        <c:ser>
          <c:idx val="1"/>
          <c:order val="1"/>
          <c:tx>
            <c:strRef>
              <c:f>Blad1!$B$22</c:f>
              <c:strCache>
                <c:ptCount val="1"/>
                <c:pt idx="0">
                  <c:v>Luc Steyvers</c:v>
                </c:pt>
              </c:strCache>
            </c:strRef>
          </c:tx>
          <c:val>
            <c:numRef>
              <c:f>Blad1!$C$22:$J$22</c:f>
              <c:numCache>
                <c:formatCode>General</c:formatCode>
                <c:ptCount val="8"/>
                <c:pt idx="0" formatCode="0.0">
                  <c:v>180.0</c:v>
                </c:pt>
                <c:pt idx="2">
                  <c:v>162.0</c:v>
                </c:pt>
                <c:pt idx="3">
                  <c:v>179.0</c:v>
                </c:pt>
                <c:pt idx="4">
                  <c:v>183.0</c:v>
                </c:pt>
                <c:pt idx="5">
                  <c:v>189.0</c:v>
                </c:pt>
                <c:pt idx="6">
                  <c:v>175.0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5C-41A2-879B-6A936A3BF04C}"/>
            </c:ext>
          </c:extLst>
        </c:ser>
        <c:ser>
          <c:idx val="2"/>
          <c:order val="2"/>
          <c:tx>
            <c:strRef>
              <c:f>Blad1!$B$23</c:f>
              <c:strCache>
                <c:ptCount val="1"/>
                <c:pt idx="0">
                  <c:v>Math Haex</c:v>
                </c:pt>
              </c:strCache>
            </c:strRef>
          </c:tx>
          <c:val>
            <c:numRef>
              <c:f>Blad1!$C$23:$J$23</c:f>
              <c:numCache>
                <c:formatCode>General</c:formatCode>
                <c:ptCount val="8"/>
                <c:pt idx="0" formatCode="0.0">
                  <c:v>167.4</c:v>
                </c:pt>
                <c:pt idx="2">
                  <c:v>190.0</c:v>
                </c:pt>
                <c:pt idx="3">
                  <c:v>159.0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5C-41A2-879B-6A936A3BF04C}"/>
            </c:ext>
          </c:extLst>
        </c:ser>
        <c:ser>
          <c:idx val="4"/>
          <c:order val="3"/>
          <c:tx>
            <c:strRef>
              <c:f>Blad1!$B$24</c:f>
              <c:strCache>
                <c:ptCount val="1"/>
                <c:pt idx="0">
                  <c:v>Rens Versteegen</c:v>
                </c:pt>
              </c:strCache>
            </c:strRef>
          </c:tx>
          <c:val>
            <c:numRef>
              <c:f>Blad1!$C$24:$J$24</c:f>
              <c:numCache>
                <c:formatCode>General</c:formatCode>
                <c:ptCount val="8"/>
                <c:pt idx="0" formatCode="0.0">
                  <c:v>190.5</c:v>
                </c:pt>
                <c:pt idx="1">
                  <c:v>169.0</c:v>
                </c:pt>
                <c:pt idx="2">
                  <c:v>174.0</c:v>
                </c:pt>
                <c:pt idx="3">
                  <c:v>180.0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E5C-41A2-879B-6A936A3BF04C}"/>
            </c:ext>
          </c:extLst>
        </c:ser>
        <c:ser>
          <c:idx val="3"/>
          <c:order val="4"/>
          <c:tx>
            <c:strRef>
              <c:f>Blad1!$B$25</c:f>
              <c:strCache>
                <c:ptCount val="1"/>
                <c:pt idx="0">
                  <c:v>Arno v. Herpen</c:v>
                </c:pt>
              </c:strCache>
            </c:strRef>
          </c:tx>
          <c:val>
            <c:numRef>
              <c:f>Blad1!$C$25:$J$25</c:f>
              <c:numCache>
                <c:formatCode>General</c:formatCode>
                <c:ptCount val="8"/>
                <c:pt idx="0" formatCode="0.0">
                  <c:v>188.1666666666667</c:v>
                </c:pt>
                <c:pt idx="1">
                  <c:v>162.0</c:v>
                </c:pt>
                <c:pt idx="4">
                  <c:v>172.0</c:v>
                </c:pt>
                <c:pt idx="6">
                  <c:v>171.0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5C-41A2-879B-6A936A3BF04C}"/>
            </c:ext>
          </c:extLst>
        </c:ser>
        <c:ser>
          <c:idx val="5"/>
          <c:order val="5"/>
          <c:tx>
            <c:strRef>
              <c:f>Blad1!$B$26</c:f>
              <c:strCache>
                <c:ptCount val="1"/>
                <c:pt idx="0">
                  <c:v>Matthijs van Mierlo</c:v>
                </c:pt>
              </c:strCache>
            </c:strRef>
          </c:tx>
          <c:val>
            <c:numRef>
              <c:f>Blad1!$C$26:$J$26</c:f>
              <c:numCache>
                <c:formatCode>General</c:formatCode>
                <c:ptCount val="8"/>
                <c:pt idx="1">
                  <c:v>195.0</c:v>
                </c:pt>
                <c:pt idx="2">
                  <c:v>154.0</c:v>
                </c:pt>
                <c:pt idx="3">
                  <c:v>184.0</c:v>
                </c:pt>
                <c:pt idx="4">
                  <c:v>93.0</c:v>
                </c:pt>
                <c:pt idx="5">
                  <c:v>188.0</c:v>
                </c:pt>
                <c:pt idx="6">
                  <c:v>182.0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E5C-41A2-879B-6A936A3B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8564104"/>
        <c:axId val="-2137737928"/>
      </c:lineChart>
      <c:catAx>
        <c:axId val="-21385641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7737928"/>
        <c:crosses val="autoZero"/>
        <c:auto val="1"/>
        <c:lblAlgn val="ctr"/>
        <c:lblOffset val="100"/>
        <c:noMultiLvlLbl val="0"/>
      </c:catAx>
      <c:valAx>
        <c:axId val="-2137737928"/>
        <c:scaling>
          <c:orientation val="minMax"/>
          <c:max val="210.0"/>
          <c:min val="15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38564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607634571994"/>
          <c:y val="0.232358587685373"/>
          <c:w val="0.19237482156835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50800</xdr:rowOff>
    </xdr:from>
    <xdr:to>
      <xdr:col>13</xdr:col>
      <xdr:colOff>76200</xdr:colOff>
      <xdr:row>19</xdr:row>
      <xdr:rowOff>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19</xdr:row>
      <xdr:rowOff>114300</xdr:rowOff>
    </xdr:from>
    <xdr:to>
      <xdr:col>13</xdr:col>
      <xdr:colOff>92075</xdr:colOff>
      <xdr:row>38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139701</xdr:colOff>
      <xdr:row>40</xdr:row>
      <xdr:rowOff>88900</xdr:rowOff>
    </xdr:from>
    <xdr:to>
      <xdr:col>13</xdr:col>
      <xdr:colOff>101601</xdr:colOff>
      <xdr:row>59</xdr:row>
      <xdr:rowOff>63500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61</xdr:row>
      <xdr:rowOff>0</xdr:rowOff>
    </xdr:from>
    <xdr:to>
      <xdr:col>13</xdr:col>
      <xdr:colOff>88900</xdr:colOff>
      <xdr:row>79</xdr:row>
      <xdr:rowOff>165100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Q26"/>
  <sheetViews>
    <sheetView workbookViewId="0">
      <selection activeCell="N16" sqref="N16"/>
    </sheetView>
  </sheetViews>
  <sheetFormatPr baseColWidth="10" defaultColWidth="11" defaultRowHeight="15" x14ac:dyDescent="0"/>
  <cols>
    <col min="1" max="1" width="4.6640625" customWidth="1"/>
    <col min="2" max="2" width="19.5" customWidth="1"/>
    <col min="3" max="15" width="9.5" customWidth="1"/>
  </cols>
  <sheetData>
    <row r="2" spans="1:17" ht="16" thickBot="1">
      <c r="A2" s="10" t="s">
        <v>29</v>
      </c>
      <c r="B2" s="5" t="s">
        <v>19</v>
      </c>
      <c r="C2" s="6" t="s">
        <v>33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/>
      <c r="L2" s="6" t="s">
        <v>28</v>
      </c>
      <c r="M2" s="6" t="s">
        <v>7</v>
      </c>
      <c r="N2" s="6" t="s">
        <v>6</v>
      </c>
      <c r="O2" s="6" t="s">
        <v>8</v>
      </c>
    </row>
    <row r="3" spans="1:17">
      <c r="A3" s="3">
        <v>1</v>
      </c>
      <c r="B3" s="7" t="s">
        <v>0</v>
      </c>
      <c r="C3" s="11">
        <v>232.83333333333334</v>
      </c>
      <c r="D3" s="4">
        <v>232</v>
      </c>
      <c r="E3" s="31">
        <v>238</v>
      </c>
      <c r="F3" s="31">
        <v>239</v>
      </c>
      <c r="G3" s="31">
        <v>240</v>
      </c>
      <c r="H3" s="31">
        <v>240</v>
      </c>
      <c r="I3" s="31">
        <v>241</v>
      </c>
      <c r="J3" s="4"/>
      <c r="K3" s="4"/>
      <c r="L3" s="22">
        <f>SUM(D3+E3+F3+G3+H3+J3)</f>
        <v>1189</v>
      </c>
      <c r="M3" s="18">
        <f>SUM(D3:J3)</f>
        <v>1430</v>
      </c>
      <c r="N3" s="24">
        <f>SUM(L3/5)</f>
        <v>237.8</v>
      </c>
      <c r="O3" s="26">
        <f>MIN(N3/25)</f>
        <v>9.5120000000000005</v>
      </c>
      <c r="P3" s="14"/>
      <c r="Q3" s="14"/>
    </row>
    <row r="4" spans="1:17">
      <c r="A4" s="3">
        <v>2</v>
      </c>
      <c r="B4" s="8" t="s">
        <v>21</v>
      </c>
      <c r="C4" s="12">
        <v>218.66666666666666</v>
      </c>
      <c r="D4" s="30">
        <v>219</v>
      </c>
      <c r="E4" s="30">
        <v>225</v>
      </c>
      <c r="F4" s="30">
        <v>237</v>
      </c>
      <c r="G4" s="30">
        <v>224</v>
      </c>
      <c r="H4" s="30">
        <v>237</v>
      </c>
      <c r="I4" s="1">
        <v>220</v>
      </c>
      <c r="J4" s="1"/>
      <c r="K4" s="1"/>
      <c r="L4" s="23">
        <f>SUM(J4+G4+F4+D4+E4+I4+H4)</f>
        <v>1362</v>
      </c>
      <c r="M4" s="1">
        <f>SUM(D4:J4)</f>
        <v>1362</v>
      </c>
      <c r="N4" s="24">
        <f>SUM(L4/6)</f>
        <v>227</v>
      </c>
      <c r="O4" s="33">
        <f>MIN(N4/25)</f>
        <v>9.08</v>
      </c>
      <c r="P4" s="15"/>
      <c r="Q4" s="14"/>
    </row>
    <row r="5" spans="1:17">
      <c r="A5" s="3">
        <v>3</v>
      </c>
      <c r="B5" s="8" t="s">
        <v>3</v>
      </c>
      <c r="C5" s="12">
        <v>230.66666666666666</v>
      </c>
      <c r="D5" s="1">
        <v>222</v>
      </c>
      <c r="E5" s="1">
        <v>230</v>
      </c>
      <c r="F5" s="1"/>
      <c r="G5" s="1"/>
      <c r="H5" s="1">
        <v>225</v>
      </c>
      <c r="I5" s="1">
        <v>224</v>
      </c>
      <c r="J5" s="1"/>
      <c r="K5" s="1"/>
      <c r="L5" s="23">
        <f>SUM(D5+G5+F5+J5+I5+E5+H5)</f>
        <v>901</v>
      </c>
      <c r="M5" s="1">
        <f>SUM(D5:J5)</f>
        <v>901</v>
      </c>
      <c r="N5" s="24">
        <f>SUM(L5/4)</f>
        <v>225.25</v>
      </c>
      <c r="O5" s="32">
        <f>MIN(N5/25)</f>
        <v>9.01</v>
      </c>
      <c r="P5" s="15"/>
      <c r="Q5" s="14"/>
    </row>
    <row r="6" spans="1:17">
      <c r="A6" s="3">
        <v>4</v>
      </c>
      <c r="B6" s="8" t="s">
        <v>1</v>
      </c>
      <c r="C6" s="12">
        <v>224.66666666666666</v>
      </c>
      <c r="D6" s="29">
        <v>227</v>
      </c>
      <c r="E6" s="1">
        <v>198</v>
      </c>
      <c r="F6" s="30">
        <v>236</v>
      </c>
      <c r="G6" s="30">
        <v>238</v>
      </c>
      <c r="H6" s="30">
        <v>227</v>
      </c>
      <c r="I6" s="1">
        <v>221</v>
      </c>
      <c r="J6" s="1"/>
      <c r="K6" s="1"/>
      <c r="L6" s="23">
        <f>SUM(J6+G6+F6+D6+E6+I6+H6)</f>
        <v>1347</v>
      </c>
      <c r="M6" s="2">
        <f>SUM(D6:J6)</f>
        <v>1347</v>
      </c>
      <c r="N6" s="24">
        <f>SUM(L6/6)</f>
        <v>224.5</v>
      </c>
      <c r="O6" s="28">
        <f>MIN(N6/25)</f>
        <v>8.98</v>
      </c>
      <c r="P6" s="15"/>
      <c r="Q6" s="14"/>
    </row>
    <row r="7" spans="1:17">
      <c r="A7" s="3">
        <v>5</v>
      </c>
      <c r="B7" s="9" t="s">
        <v>27</v>
      </c>
      <c r="C7" s="19">
        <v>210.5</v>
      </c>
      <c r="D7" s="30">
        <v>215</v>
      </c>
      <c r="E7" s="30">
        <v>213</v>
      </c>
      <c r="F7" s="30">
        <v>237</v>
      </c>
      <c r="G7" s="30">
        <v>226</v>
      </c>
      <c r="H7" s="30">
        <v>223</v>
      </c>
      <c r="I7" s="1">
        <v>219</v>
      </c>
      <c r="J7" s="1"/>
      <c r="K7" s="20"/>
      <c r="L7" s="23">
        <f>SUM(J7+G7+F7+D7+E7+I7+H7)</f>
        <v>1333</v>
      </c>
      <c r="M7" s="1">
        <f>SUM(D7:J7)</f>
        <v>1333</v>
      </c>
      <c r="N7" s="24">
        <f>SUM(L7/6)</f>
        <v>222.16666666666666</v>
      </c>
      <c r="O7" s="27">
        <f>MIN(N7/25)</f>
        <v>8.8866666666666667</v>
      </c>
      <c r="P7" s="15"/>
      <c r="Q7" s="14"/>
    </row>
    <row r="8" spans="1:17">
      <c r="A8" s="3">
        <v>6</v>
      </c>
      <c r="B8" s="9" t="s">
        <v>26</v>
      </c>
      <c r="C8" s="12">
        <v>184.83333333333334</v>
      </c>
      <c r="D8" s="30">
        <v>220</v>
      </c>
      <c r="E8" s="30">
        <v>216</v>
      </c>
      <c r="F8" s="30">
        <v>216</v>
      </c>
      <c r="G8" s="30">
        <v>219</v>
      </c>
      <c r="H8" s="30">
        <v>212</v>
      </c>
      <c r="I8" s="1"/>
      <c r="J8" s="1"/>
      <c r="K8" s="1"/>
      <c r="L8" s="23">
        <f>SUM(J8+G8+F8+D8+E8+I8+H8)</f>
        <v>1083</v>
      </c>
      <c r="M8" s="1">
        <f>SUM(D8:J8)</f>
        <v>1083</v>
      </c>
      <c r="N8" s="24">
        <f>SUM(L8/5)</f>
        <v>216.6</v>
      </c>
      <c r="O8" s="27">
        <f>MIN(N8/25)</f>
        <v>8.6639999999999997</v>
      </c>
      <c r="P8" s="15"/>
      <c r="Q8" s="14"/>
    </row>
    <row r="9" spans="1:17">
      <c r="A9" s="3">
        <v>7</v>
      </c>
      <c r="B9" s="8" t="s">
        <v>5</v>
      </c>
      <c r="C9" s="12">
        <v>195.33333333333334</v>
      </c>
      <c r="D9" s="30">
        <v>216</v>
      </c>
      <c r="E9" s="30">
        <v>222</v>
      </c>
      <c r="F9" s="30">
        <v>205</v>
      </c>
      <c r="G9" s="30">
        <v>211</v>
      </c>
      <c r="H9" s="30">
        <v>227</v>
      </c>
      <c r="I9" s="30">
        <v>214</v>
      </c>
      <c r="J9" s="1"/>
      <c r="K9" s="1"/>
      <c r="L9" s="23">
        <f>SUM(J9+G9+F9+D9+E9+I9+H9)</f>
        <v>1295</v>
      </c>
      <c r="M9" s="2">
        <f>SUM(D9:J9)</f>
        <v>1295</v>
      </c>
      <c r="N9" s="24">
        <f>SUM(L9/6)</f>
        <v>215.83333333333334</v>
      </c>
      <c r="O9" s="27">
        <f>MIN(N9/25)</f>
        <v>8.6333333333333329</v>
      </c>
      <c r="P9" s="15"/>
      <c r="Q9" s="14"/>
    </row>
    <row r="10" spans="1:17">
      <c r="A10" s="3">
        <v>8</v>
      </c>
      <c r="B10" s="8" t="s">
        <v>2</v>
      </c>
      <c r="C10" s="12">
        <v>230.16666666666666</v>
      </c>
      <c r="D10" s="1">
        <v>216</v>
      </c>
      <c r="E10" s="1">
        <v>217</v>
      </c>
      <c r="F10" s="1">
        <v>212</v>
      </c>
      <c r="G10" s="1">
        <v>203</v>
      </c>
      <c r="H10" s="1">
        <v>209</v>
      </c>
      <c r="I10" s="1">
        <v>226</v>
      </c>
      <c r="J10" s="1"/>
      <c r="K10" s="1"/>
      <c r="L10" s="23">
        <f>SUM(D10+E10+F10+G10+H10+J10)</f>
        <v>1057</v>
      </c>
      <c r="M10" s="1">
        <f>SUM(D10:J10)</f>
        <v>1283</v>
      </c>
      <c r="N10" s="24">
        <f>SUM(L10/5)</f>
        <v>211.4</v>
      </c>
      <c r="O10" s="28">
        <f>MIN(N10/25)</f>
        <v>8.4559999999999995</v>
      </c>
      <c r="P10" s="16"/>
      <c r="Q10" s="14"/>
    </row>
    <row r="11" spans="1:17">
      <c r="A11" s="3">
        <v>9</v>
      </c>
      <c r="B11" s="9" t="s">
        <v>17</v>
      </c>
      <c r="C11" s="12">
        <v>198.16666666666666</v>
      </c>
      <c r="D11" s="30">
        <v>209</v>
      </c>
      <c r="E11" s="30">
        <v>213</v>
      </c>
      <c r="F11" s="30">
        <v>212</v>
      </c>
      <c r="G11" s="30">
        <v>206</v>
      </c>
      <c r="H11" s="30">
        <v>211</v>
      </c>
      <c r="I11" s="30">
        <v>204</v>
      </c>
      <c r="J11" s="1"/>
      <c r="K11" s="1"/>
      <c r="L11" s="23">
        <f>SUM(J11+G11+F11+D11+E11+I11+H11)</f>
        <v>1255</v>
      </c>
      <c r="M11" s="1">
        <f>SUM(D11:J11)</f>
        <v>1255</v>
      </c>
      <c r="N11" s="24">
        <f>SUM(L11/6)</f>
        <v>209.16666666666666</v>
      </c>
      <c r="O11" s="27">
        <f>MIN(N11/25)</f>
        <v>8.3666666666666671</v>
      </c>
      <c r="P11" s="16"/>
      <c r="Q11" s="14"/>
    </row>
    <row r="12" spans="1:17">
      <c r="A12" s="3">
        <v>10</v>
      </c>
      <c r="B12" s="8" t="s">
        <v>4</v>
      </c>
      <c r="C12" s="12">
        <v>206.16666666666666</v>
      </c>
      <c r="D12" s="1"/>
      <c r="E12" s="1">
        <v>203</v>
      </c>
      <c r="F12" s="30">
        <v>211</v>
      </c>
      <c r="G12" s="30">
        <v>220</v>
      </c>
      <c r="H12" s="1">
        <v>199</v>
      </c>
      <c r="I12" s="30">
        <v>210</v>
      </c>
      <c r="J12" s="1"/>
      <c r="K12" s="1"/>
      <c r="L12" s="23">
        <f>SUM(J12+G12+F12+D12+E12+I12+H12)</f>
        <v>1043</v>
      </c>
      <c r="M12" s="1">
        <f>SUM(D12:J12)</f>
        <v>1043</v>
      </c>
      <c r="N12" s="24">
        <f>SUM(L12/5)</f>
        <v>208.6</v>
      </c>
      <c r="O12" s="27">
        <f>MIN(N12/25)</f>
        <v>8.3439999999999994</v>
      </c>
      <c r="P12" s="16"/>
      <c r="Q12" s="14"/>
    </row>
    <row r="13" spans="1:17">
      <c r="A13" s="3">
        <v>11</v>
      </c>
      <c r="B13" s="9" t="s">
        <v>23</v>
      </c>
      <c r="C13" s="12">
        <v>197.66666666666666</v>
      </c>
      <c r="D13" s="30">
        <v>214</v>
      </c>
      <c r="E13" s="30">
        <v>203</v>
      </c>
      <c r="F13" s="30">
        <v>213</v>
      </c>
      <c r="G13" s="1"/>
      <c r="H13" s="30">
        <v>204</v>
      </c>
      <c r="I13" s="30">
        <v>205</v>
      </c>
      <c r="J13" s="1"/>
      <c r="K13" s="1"/>
      <c r="L13" s="23">
        <f>SUM(J13+G13+F13+D13+E13+I13+H13)</f>
        <v>1039</v>
      </c>
      <c r="M13" s="2">
        <f>SUM(D13:J13)</f>
        <v>1039</v>
      </c>
      <c r="N13" s="24">
        <f>SUM(L13/5)</f>
        <v>207.8</v>
      </c>
      <c r="O13" s="28">
        <f>MIN(N13/25)</f>
        <v>8.3120000000000012</v>
      </c>
      <c r="P13" s="16"/>
      <c r="Q13" s="14"/>
    </row>
    <row r="14" spans="1:17">
      <c r="A14" s="3">
        <v>12</v>
      </c>
      <c r="B14" s="9" t="s">
        <v>18</v>
      </c>
      <c r="C14" s="12">
        <v>219.66666666666666</v>
      </c>
      <c r="D14" s="1">
        <v>207</v>
      </c>
      <c r="E14" s="1">
        <v>217</v>
      </c>
      <c r="F14" s="1">
        <v>204</v>
      </c>
      <c r="G14" s="1">
        <v>204</v>
      </c>
      <c r="H14" s="1">
        <v>208</v>
      </c>
      <c r="I14" s="1">
        <v>205</v>
      </c>
      <c r="J14" s="1"/>
      <c r="K14" s="1"/>
      <c r="L14" s="23">
        <f>SUM(J14+G14+F14+D14+E14+I14+H14)</f>
        <v>1245</v>
      </c>
      <c r="M14" s="1">
        <f>SUM(D14:J14)</f>
        <v>1245</v>
      </c>
      <c r="N14" s="24">
        <f>SUM(L14/6)</f>
        <v>207.5</v>
      </c>
      <c r="O14" s="27">
        <f>MIN(N14/25)</f>
        <v>8.3000000000000007</v>
      </c>
      <c r="P14" s="16"/>
      <c r="Q14" s="14"/>
    </row>
    <row r="15" spans="1:17">
      <c r="A15" s="3">
        <v>13</v>
      </c>
      <c r="B15" s="9" t="s">
        <v>31</v>
      </c>
      <c r="C15" s="19"/>
      <c r="D15" s="1">
        <v>171</v>
      </c>
      <c r="E15" s="1">
        <v>223</v>
      </c>
      <c r="F15" s="1">
        <v>215</v>
      </c>
      <c r="G15" s="1">
        <v>175</v>
      </c>
      <c r="H15" s="1">
        <v>219</v>
      </c>
      <c r="I15" s="1">
        <v>230</v>
      </c>
      <c r="J15" s="1"/>
      <c r="K15" s="20"/>
      <c r="L15" s="23">
        <f>SUM(J15+G15+F15+D15+E15+I15+H15)</f>
        <v>1233</v>
      </c>
      <c r="M15" s="1">
        <f>SUM(D15:J15)</f>
        <v>1233</v>
      </c>
      <c r="N15" s="24">
        <f>SUM(L15/6)</f>
        <v>205.5</v>
      </c>
      <c r="O15" s="27">
        <f>MIN(N15/25)</f>
        <v>8.2200000000000006</v>
      </c>
      <c r="P15" s="17"/>
      <c r="Q15" s="17"/>
    </row>
    <row r="16" spans="1:17">
      <c r="A16" s="3">
        <v>14</v>
      </c>
      <c r="B16" s="9" t="s">
        <v>25</v>
      </c>
      <c r="C16" s="19">
        <v>189.8</v>
      </c>
      <c r="D16" s="30">
        <v>218</v>
      </c>
      <c r="E16" s="30">
        <v>198</v>
      </c>
      <c r="F16" s="30">
        <v>198</v>
      </c>
      <c r="G16" s="1">
        <v>185</v>
      </c>
      <c r="H16" s="1"/>
      <c r="I16" s="1"/>
      <c r="J16" s="1"/>
      <c r="K16" s="1"/>
      <c r="L16" s="23">
        <f>SUM(J16+G16+F16+D16+E16+I16+H16)</f>
        <v>799</v>
      </c>
      <c r="M16" s="1">
        <f>SUM(D16:J16)</f>
        <v>799</v>
      </c>
      <c r="N16" s="24">
        <f>SUM(L16/4)</f>
        <v>199.75</v>
      </c>
      <c r="O16" s="36">
        <f>MIN(N16/25)</f>
        <v>7.99</v>
      </c>
    </row>
    <row r="17" spans="1:15">
      <c r="A17" s="3">
        <v>15</v>
      </c>
      <c r="B17" s="8" t="s">
        <v>34</v>
      </c>
      <c r="C17" s="12">
        <v>177.16666666666666</v>
      </c>
      <c r="D17" s="30">
        <v>189</v>
      </c>
      <c r="E17" s="30">
        <v>200</v>
      </c>
      <c r="F17" s="30">
        <v>195</v>
      </c>
      <c r="G17" s="1"/>
      <c r="H17" s="30">
        <v>205</v>
      </c>
      <c r="I17" s="1"/>
      <c r="J17" s="1"/>
      <c r="K17" s="1"/>
      <c r="L17" s="23">
        <f>SUM(J17+G17+F17+D17+E17+I17+H17)</f>
        <v>789</v>
      </c>
      <c r="M17" s="1">
        <f>SUM(D17:J17)</f>
        <v>789</v>
      </c>
      <c r="N17" s="24">
        <f>SUM(L17/4)</f>
        <v>197.25</v>
      </c>
      <c r="O17" s="37">
        <f>MIN(N17/25)</f>
        <v>7.89</v>
      </c>
    </row>
    <row r="18" spans="1:15">
      <c r="A18" s="3">
        <v>16</v>
      </c>
      <c r="B18" s="9" t="s">
        <v>30</v>
      </c>
      <c r="C18" s="12">
        <v>196.5</v>
      </c>
      <c r="D18" s="30">
        <v>207</v>
      </c>
      <c r="E18" s="30">
        <v>214</v>
      </c>
      <c r="F18" s="1">
        <v>191</v>
      </c>
      <c r="G18" s="30">
        <v>202</v>
      </c>
      <c r="H18" s="1">
        <v>193</v>
      </c>
      <c r="I18" s="1">
        <v>175</v>
      </c>
      <c r="J18" s="1"/>
      <c r="K18" s="1"/>
      <c r="L18" s="23">
        <f>SUM(J18+G18+F18+D18+E18+I18+H18)</f>
        <v>1182</v>
      </c>
      <c r="M18" s="1">
        <f>SUM(D18:J18)</f>
        <v>1182</v>
      </c>
      <c r="N18" s="24">
        <f>SUM(L18/6)</f>
        <v>197</v>
      </c>
      <c r="O18" s="37">
        <f>MIN(N18/25)</f>
        <v>7.88</v>
      </c>
    </row>
    <row r="19" spans="1:15">
      <c r="A19" s="3">
        <v>17</v>
      </c>
      <c r="B19" s="9" t="s">
        <v>37</v>
      </c>
      <c r="C19" s="25"/>
      <c r="D19" s="20"/>
      <c r="E19" s="20"/>
      <c r="F19" s="20"/>
      <c r="G19" s="20"/>
      <c r="H19" s="20">
        <v>182</v>
      </c>
      <c r="I19" s="20">
        <v>204</v>
      </c>
      <c r="J19" s="20"/>
      <c r="K19" s="20"/>
      <c r="L19" s="23">
        <f>SUM(J19+G19+F19+D19+E19+I19+H19)</f>
        <v>386</v>
      </c>
      <c r="M19" s="1">
        <f>SUM(D19:J19)</f>
        <v>386</v>
      </c>
      <c r="N19" s="24">
        <f>SUM(L19/2)</f>
        <v>193</v>
      </c>
      <c r="O19" s="37">
        <f>MIN(N19/25)</f>
        <v>7.72</v>
      </c>
    </row>
    <row r="20" spans="1:15">
      <c r="A20" s="3">
        <v>18</v>
      </c>
      <c r="B20" s="9" t="s">
        <v>32</v>
      </c>
      <c r="C20" s="19"/>
      <c r="D20" s="1">
        <v>204</v>
      </c>
      <c r="E20" s="1">
        <v>188</v>
      </c>
      <c r="F20" s="1">
        <v>181</v>
      </c>
      <c r="G20" s="1">
        <v>213</v>
      </c>
      <c r="H20" s="1">
        <v>188</v>
      </c>
      <c r="I20" s="1">
        <v>171</v>
      </c>
      <c r="J20" s="1"/>
      <c r="K20" s="20"/>
      <c r="L20" s="23">
        <f>SUM(J20+G20+F20+D20+E20+I20+H20)</f>
        <v>1145</v>
      </c>
      <c r="M20" s="1">
        <f>SUM(D20:J20)</f>
        <v>1145</v>
      </c>
      <c r="N20" s="24">
        <f>SUM(L20/6)</f>
        <v>190.83333333333334</v>
      </c>
      <c r="O20" s="36">
        <f>MIN(N20/25)</f>
        <v>7.6333333333333337</v>
      </c>
    </row>
    <row r="21" spans="1:15">
      <c r="A21" s="3">
        <v>19</v>
      </c>
      <c r="B21" s="9" t="s">
        <v>20</v>
      </c>
      <c r="C21" s="12">
        <v>192</v>
      </c>
      <c r="D21" s="1">
        <v>185</v>
      </c>
      <c r="E21" s="1">
        <v>187</v>
      </c>
      <c r="F21" s="1">
        <v>140</v>
      </c>
      <c r="G21" s="30">
        <v>195</v>
      </c>
      <c r="H21" s="30">
        <v>214</v>
      </c>
      <c r="I21" s="30">
        <v>206</v>
      </c>
      <c r="J21" s="1"/>
      <c r="K21" s="1"/>
      <c r="L21" s="23">
        <f>SUM(J21+G21+F21+D21+E21+I21+H21)</f>
        <v>1127</v>
      </c>
      <c r="M21" s="1">
        <f>SUM(D21:J21)</f>
        <v>1127</v>
      </c>
      <c r="N21" s="24">
        <f>SUM(L21/6)</f>
        <v>187.83333333333334</v>
      </c>
      <c r="O21" s="36">
        <f>MIN(N21/25)</f>
        <v>7.5133333333333336</v>
      </c>
    </row>
    <row r="22" spans="1:15">
      <c r="A22" s="3">
        <v>20</v>
      </c>
      <c r="B22" s="8" t="s">
        <v>9</v>
      </c>
      <c r="C22" s="13">
        <v>180</v>
      </c>
      <c r="D22" s="1"/>
      <c r="E22" s="1">
        <v>162</v>
      </c>
      <c r="F22" s="1">
        <v>179</v>
      </c>
      <c r="G22" s="30">
        <v>183</v>
      </c>
      <c r="H22" s="30">
        <v>189</v>
      </c>
      <c r="I22" s="1">
        <v>175</v>
      </c>
      <c r="J22" s="1"/>
      <c r="K22" s="21"/>
      <c r="L22" s="23">
        <f>SUM(J22+G22+F22+D22+E22+I22+H22)</f>
        <v>888</v>
      </c>
      <c r="M22" s="1">
        <f>SUM(D22:J22)</f>
        <v>888</v>
      </c>
      <c r="N22" s="24">
        <f>SUM(L22/5)</f>
        <v>177.6</v>
      </c>
      <c r="O22" s="37">
        <f>MIN(N22/25)</f>
        <v>7.1040000000000001</v>
      </c>
    </row>
    <row r="23" spans="1:15">
      <c r="A23" s="3">
        <v>21</v>
      </c>
      <c r="B23" s="8" t="s">
        <v>22</v>
      </c>
      <c r="C23" s="12">
        <v>167.4</v>
      </c>
      <c r="D23" s="1"/>
      <c r="E23" s="30">
        <v>190</v>
      </c>
      <c r="F23" s="1">
        <v>159</v>
      </c>
      <c r="G23" s="1"/>
      <c r="H23" s="1"/>
      <c r="I23" s="1"/>
      <c r="J23" s="1"/>
      <c r="K23" s="1"/>
      <c r="L23" s="23">
        <f>SUM(J23+G23+F23+D23+E23+I23+H23)</f>
        <v>349</v>
      </c>
      <c r="M23" s="1">
        <f>SUM(D23:J23)</f>
        <v>349</v>
      </c>
      <c r="N23" s="24">
        <f>SUM(L23/2)</f>
        <v>174.5</v>
      </c>
      <c r="O23" s="34">
        <f>MIN(N23/25)</f>
        <v>6.98</v>
      </c>
    </row>
    <row r="24" spans="1:15">
      <c r="A24" s="3">
        <v>22</v>
      </c>
      <c r="B24" s="8" t="s">
        <v>36</v>
      </c>
      <c r="C24" s="12">
        <v>190.5</v>
      </c>
      <c r="D24" s="1">
        <v>169</v>
      </c>
      <c r="E24" s="1">
        <v>174</v>
      </c>
      <c r="F24" s="1">
        <v>180</v>
      </c>
      <c r="G24" s="1"/>
      <c r="H24" s="1"/>
      <c r="I24" s="1"/>
      <c r="J24" s="1"/>
      <c r="K24" s="1"/>
      <c r="L24" s="23">
        <f>SUM(J24+G24+F24+D24+E24+I24+H24)</f>
        <v>523</v>
      </c>
      <c r="M24" s="1">
        <f>SUM(D24:J24)</f>
        <v>523</v>
      </c>
      <c r="N24" s="24">
        <f>SUM(L24/3)</f>
        <v>174.33333333333334</v>
      </c>
      <c r="O24" s="34">
        <f>MIN(N24/25)</f>
        <v>6.9733333333333336</v>
      </c>
    </row>
    <row r="25" spans="1:15">
      <c r="A25" s="3">
        <v>23</v>
      </c>
      <c r="B25" s="9" t="s">
        <v>24</v>
      </c>
      <c r="C25" s="12">
        <v>188.16666666666666</v>
      </c>
      <c r="D25" s="1">
        <v>162</v>
      </c>
      <c r="E25" s="1"/>
      <c r="F25" s="1"/>
      <c r="G25" s="1">
        <v>172</v>
      </c>
      <c r="H25" s="1"/>
      <c r="I25" s="1">
        <v>171</v>
      </c>
      <c r="J25" s="1"/>
      <c r="K25" s="1"/>
      <c r="L25" s="23">
        <f>SUM(J25+G25+F25+D25+E25+I25+H25)</f>
        <v>505</v>
      </c>
      <c r="M25" s="1">
        <f>SUM(D25:J25)</f>
        <v>505</v>
      </c>
      <c r="N25" s="24">
        <f>SUM(L25/3)</f>
        <v>168.33333333333334</v>
      </c>
      <c r="O25" s="34">
        <f>MIN(N25/25)</f>
        <v>6.7333333333333334</v>
      </c>
    </row>
    <row r="26" spans="1:15">
      <c r="A26" s="35">
        <v>24</v>
      </c>
      <c r="B26" s="9" t="s">
        <v>35</v>
      </c>
      <c r="C26" s="25"/>
      <c r="D26" s="1">
        <v>195</v>
      </c>
      <c r="E26" s="1">
        <v>154</v>
      </c>
      <c r="F26" s="1">
        <v>184</v>
      </c>
      <c r="G26" s="1">
        <v>93</v>
      </c>
      <c r="H26" s="1">
        <v>188</v>
      </c>
      <c r="I26" s="1">
        <v>182</v>
      </c>
      <c r="J26" s="1"/>
      <c r="K26" s="20"/>
      <c r="L26" s="23">
        <f>SUM(J26+G26+F26+D26+E26+I26+H26)</f>
        <v>996</v>
      </c>
      <c r="M26" s="1">
        <f>SUM(D26:J26)</f>
        <v>996</v>
      </c>
      <c r="N26" s="24">
        <f>SUM(L26/6)</f>
        <v>166</v>
      </c>
      <c r="O26" s="34">
        <f>MIN(N26/25)</f>
        <v>6.64</v>
      </c>
    </row>
  </sheetData>
  <sortState ref="B3:O26">
    <sortCondition descending="1" ref="O3"/>
  </sortState>
  <phoneticPr fontId="1" type="noConversion"/>
  <printOptions horizontalCentered="1"/>
  <pageMargins left="0.75000000000000011" right="0.36000000000000004" top="0.19" bottom="0.19" header="0.12000000000000001" footer="0.1200000000000000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tabSelected="1" topLeftCell="A19" workbookViewId="0">
      <selection activeCell="O61" sqref="O61"/>
    </sheetView>
  </sheetViews>
  <sheetFormatPr baseColWidth="10" defaultColWidth="11" defaultRowHeight="15" x14ac:dyDescent="0"/>
  <sheetData/>
  <phoneticPr fontId="1" type="noConversion"/>
  <pageMargins left="0.75000000000000011" right="0.75000000000000011" top="0.19" bottom="1.57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 Freriks</dc:creator>
  <cp:lastModifiedBy>Tim  Freriks</cp:lastModifiedBy>
  <cp:lastPrinted>2016-01-13T17:22:53Z</cp:lastPrinted>
  <dcterms:created xsi:type="dcterms:W3CDTF">2014-09-20T16:16:23Z</dcterms:created>
  <dcterms:modified xsi:type="dcterms:W3CDTF">2016-02-20T19:56:39Z</dcterms:modified>
</cp:coreProperties>
</file>