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Blad1" sheetId="1" r:id="rId1"/>
    <sheet name="Blad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 l="1"/>
  <c r="P6" i="1"/>
  <c r="P17" i="1"/>
  <c r="P16" i="1"/>
  <c r="N17" i="1"/>
  <c r="N16" i="1"/>
  <c r="N15" i="1"/>
  <c r="P15" i="1"/>
  <c r="N14" i="1"/>
  <c r="P14" i="1"/>
  <c r="N12" i="1"/>
  <c r="P12" i="1"/>
  <c r="N13" i="1"/>
  <c r="P13" i="1"/>
  <c r="N11" i="1"/>
  <c r="P11" i="1"/>
  <c r="N4" i="1"/>
  <c r="P4" i="1"/>
  <c r="N5" i="1"/>
  <c r="P5" i="1"/>
  <c r="N7" i="1"/>
  <c r="P7" i="1"/>
  <c r="N10" i="1"/>
  <c r="P10" i="1"/>
  <c r="N3" i="1"/>
  <c r="P3" i="1"/>
  <c r="N18" i="1"/>
  <c r="P18" i="1"/>
  <c r="N8" i="1"/>
  <c r="P8" i="1"/>
  <c r="N9" i="1"/>
  <c r="P9" i="1"/>
  <c r="N19" i="1"/>
  <c r="N20" i="1"/>
  <c r="P19" i="1"/>
  <c r="P20" i="1"/>
  <c r="O3" i="1"/>
  <c r="O17" i="1"/>
  <c r="Q11" i="1"/>
  <c r="O9" i="1"/>
  <c r="Q20" i="1"/>
  <c r="O13" i="1"/>
  <c r="Q8" i="1"/>
  <c r="Q4" i="1"/>
  <c r="Q6" i="1"/>
  <c r="Q7" i="1"/>
  <c r="Q9" i="1"/>
  <c r="Q13" i="1"/>
  <c r="Q14" i="1"/>
  <c r="Q15" i="1"/>
  <c r="O12" i="1"/>
  <c r="O4" i="1"/>
  <c r="O16" i="1"/>
  <c r="Q5" i="1"/>
  <c r="O7" i="1"/>
  <c r="Q12" i="1"/>
  <c r="O10" i="1"/>
  <c r="O14" i="1"/>
  <c r="O18" i="1"/>
  <c r="O6" i="1"/>
  <c r="O19" i="1"/>
  <c r="O5" i="1"/>
  <c r="Q17" i="1"/>
  <c r="O15" i="1"/>
  <c r="Q10" i="1"/>
  <c r="Q16" i="1"/>
  <c r="O11" i="1"/>
  <c r="Q18" i="1"/>
  <c r="O20" i="1"/>
  <c r="Q19" i="1"/>
  <c r="O8" i="1"/>
  <c r="Q3" i="1"/>
</calcChain>
</file>

<file path=xl/sharedStrings.xml><?xml version="1.0" encoding="utf-8"?>
<sst xmlns="http://schemas.openxmlformats.org/spreadsheetml/2006/main" count="51" uniqueCount="36">
  <si>
    <t>1e indoor</t>
  </si>
  <si>
    <t>2e indoor</t>
  </si>
  <si>
    <t>3e indoor</t>
  </si>
  <si>
    <t>4e indoor</t>
  </si>
  <si>
    <t>5e indoor</t>
  </si>
  <si>
    <t>6e indoor</t>
  </si>
  <si>
    <t>7e indoor</t>
  </si>
  <si>
    <t>8e indoor</t>
  </si>
  <si>
    <t>Tim Freriks</t>
  </si>
  <si>
    <t>Luuk Vorselen</t>
  </si>
  <si>
    <t>Joost Gijsen</t>
  </si>
  <si>
    <t>Jald-Jetse deelstra</t>
  </si>
  <si>
    <t>Gem.</t>
  </si>
  <si>
    <t>Totaal</t>
  </si>
  <si>
    <t>Erik Segers</t>
  </si>
  <si>
    <t>Totaal 6b.</t>
  </si>
  <si>
    <t>Gem. P</t>
  </si>
  <si>
    <t>Anne-Brechtje Deelstra</t>
  </si>
  <si>
    <t>Scott Bex</t>
  </si>
  <si>
    <t>Harry Verspagen</t>
  </si>
  <si>
    <t>Ton Snellen</t>
  </si>
  <si>
    <t>Maikel Rietjens</t>
  </si>
  <si>
    <t>Harold De Goey</t>
  </si>
  <si>
    <t>Ruud Creemers</t>
  </si>
  <si>
    <t>Rens Versteegen</t>
  </si>
  <si>
    <t>Xander Steuten</t>
  </si>
  <si>
    <t>Marco Leggieri</t>
  </si>
  <si>
    <t>Ton Korten</t>
  </si>
  <si>
    <t>Luc Frencken</t>
  </si>
  <si>
    <t>R</t>
  </si>
  <si>
    <t>T</t>
  </si>
  <si>
    <t>C</t>
  </si>
  <si>
    <t>Gem 2017</t>
  </si>
  <si>
    <t>KL.</t>
  </si>
  <si>
    <t>Rik Baens</t>
  </si>
  <si>
    <t>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</si>
</sst>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0" fontId="0" fillId="0" borderId="1" xfId="0" applyBorder="1" applyAlignment="1">
      <alignment horizontal="center"/>
    </xf>
    <xf numFmtId="2" fontId="0" fillId="3" borderId="3" xfId="0" applyNumberFormat="1" applyFill="1" applyBorder="1"/>
    <xf numFmtId="164" fontId="0" fillId="0" borderId="5" xfId="0" applyNumberFormat="1" applyBorder="1" applyAlignment="1">
      <alignment horizontal="center"/>
    </xf>
    <xf numFmtId="2" fontId="0" fillId="4" borderId="3" xfId="0" applyNumberFormat="1" applyFill="1" applyBorder="1"/>
    <xf numFmtId="0" fontId="0" fillId="0" borderId="1" xfId="0" applyFill="1" applyBorder="1"/>
    <xf numFmtId="2" fontId="0" fillId="2" borderId="3" xfId="0" applyNumberFormat="1" applyFill="1" applyBorder="1"/>
    <xf numFmtId="164" fontId="0" fillId="2" borderId="9" xfId="0" applyNumberForma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164" fontId="0" fillId="2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10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3" xfId="0" applyFill="1" applyBorder="1"/>
    <xf numFmtId="0" fontId="0" fillId="6" borderId="1" xfId="0" applyFill="1" applyBorder="1"/>
    <xf numFmtId="0" fontId="0" fillId="5" borderId="1" xfId="0" applyFill="1" applyBorder="1"/>
    <xf numFmtId="0" fontId="0" fillId="6" borderId="4" xfId="0" applyFill="1" applyBorder="1" applyAlignment="1">
      <alignment horizontal="center"/>
    </xf>
    <xf numFmtId="2" fontId="0" fillId="7" borderId="3" xfId="0" applyNumberFormat="1" applyFill="1" applyBorder="1"/>
    <xf numFmtId="2" fontId="5" fillId="7" borderId="3" xfId="0" applyNumberFormat="1" applyFont="1" applyFill="1" applyBorder="1"/>
    <xf numFmtId="0" fontId="0" fillId="8" borderId="1" xfId="0" applyFont="1" applyFill="1" applyBorder="1"/>
    <xf numFmtId="0" fontId="0" fillId="8" borderId="8" xfId="0" applyFont="1" applyFill="1" applyBorder="1" applyAlignment="1">
      <alignment horizontal="center"/>
    </xf>
    <xf numFmtId="2" fontId="0" fillId="9" borderId="3" xfId="0" applyNumberFormat="1" applyFill="1" applyBorder="1"/>
  </cellXfs>
  <cellStyles count="1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Blad1!$B$14</c:f>
              <c:strCache>
                <c:ptCount val="1"/>
                <c:pt idx="0">
                  <c:v>Anne-Brechtje Deelstra</c:v>
                </c:pt>
              </c:strCache>
            </c:strRef>
          </c:tx>
          <c:val>
            <c:numRef>
              <c:f>Blad1!$D$14:$L$14</c:f>
              <c:numCache>
                <c:formatCode>General</c:formatCode>
                <c:ptCount val="9"/>
                <c:pt idx="0" formatCode="0.0">
                  <c:v>0.0</c:v>
                </c:pt>
                <c:pt idx="1">
                  <c:v>119.0</c:v>
                </c:pt>
                <c:pt idx="2">
                  <c:v>133.0</c:v>
                </c:pt>
                <c:pt idx="3">
                  <c:v>145.0</c:v>
                </c:pt>
                <c:pt idx="4">
                  <c:v>139.0</c:v>
                </c:pt>
                <c:pt idx="5">
                  <c:v>134.0</c:v>
                </c:pt>
                <c:pt idx="6">
                  <c:v>114.0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Blad1!$B$15</c:f>
              <c:strCache>
                <c:ptCount val="1"/>
                <c:pt idx="0">
                  <c:v>Erik Segers</c:v>
                </c:pt>
              </c:strCache>
            </c:strRef>
          </c:tx>
          <c:val>
            <c:numRef>
              <c:f>Blad1!$D$15:$L$15</c:f>
              <c:numCache>
                <c:formatCode>General</c:formatCode>
                <c:ptCount val="9"/>
                <c:pt idx="0" formatCode="0.0">
                  <c:v>0.0</c:v>
                </c:pt>
                <c:pt idx="1">
                  <c:v>132.0</c:v>
                </c:pt>
                <c:pt idx="2">
                  <c:v>128.0</c:v>
                </c:pt>
                <c:pt idx="3">
                  <c:v>147.0</c:v>
                </c:pt>
                <c:pt idx="4">
                  <c:v>121.0</c:v>
                </c:pt>
                <c:pt idx="5">
                  <c:v>139.0</c:v>
                </c:pt>
                <c:pt idx="6">
                  <c:v>101.0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Blad1!#REF!</c:f>
              <c:strCache>
                <c:ptCount val="1"/>
                <c:pt idx="0">
                  <c:v>Renee Freriks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9"/>
                <c:pt idx="0" formatCode="0.0">
                  <c:v>238.3</c:v>
                </c:pt>
                <c:pt idx="5">
                  <c:v>232.0</c:v>
                </c:pt>
                <c:pt idx="6">
                  <c:v>216.0</c:v>
                </c:pt>
                <c:pt idx="7">
                  <c:v>210.0</c:v>
                </c:pt>
                <c:pt idx="8">
                  <c:v>224.0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Blad1!$B$16</c:f>
              <c:strCache>
                <c:ptCount val="1"/>
                <c:pt idx="0">
                  <c:v>Ton Korten</c:v>
                </c:pt>
              </c:strCache>
            </c:strRef>
          </c:tx>
          <c:val>
            <c:numRef>
              <c:f>Blad1!$D$16:$L$16</c:f>
              <c:numCache>
                <c:formatCode>General</c:formatCode>
                <c:ptCount val="9"/>
                <c:pt idx="0" formatCode="0.0">
                  <c:v>0.0</c:v>
                </c:pt>
                <c:pt idx="1">
                  <c:v>58.0</c:v>
                </c:pt>
                <c:pt idx="2">
                  <c:v>46.0</c:v>
                </c:pt>
                <c:pt idx="3">
                  <c:v>64.0</c:v>
                </c:pt>
                <c:pt idx="4">
                  <c:v>64.0</c:v>
                </c:pt>
                <c:pt idx="5">
                  <c:v>97.0</c:v>
                </c:pt>
                <c:pt idx="6">
                  <c:v>64.0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Blad1!$B$17</c:f>
              <c:strCache>
                <c:ptCount val="1"/>
                <c:pt idx="0">
                  <c:v>Joost Gijsen</c:v>
                </c:pt>
              </c:strCache>
            </c:strRef>
          </c:tx>
          <c:val>
            <c:numRef>
              <c:f>Blad1!$D$17:$L$17</c:f>
              <c:numCache>
                <c:formatCode>General</c:formatCode>
                <c:ptCount val="9"/>
                <c:pt idx="0" formatCode="0.0">
                  <c:v>272.5</c:v>
                </c:pt>
                <c:pt idx="3">
                  <c:v>273.0</c:v>
                </c:pt>
                <c:pt idx="4">
                  <c:v>273.0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8319976"/>
        <c:axId val="-2128311432"/>
      </c:lineChart>
      <c:catAx>
        <c:axId val="-2128319976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8311432"/>
        <c:crosses val="autoZero"/>
        <c:auto val="1"/>
        <c:lblAlgn val="ctr"/>
        <c:lblOffset val="100"/>
        <c:noMultiLvlLbl val="0"/>
      </c:catAx>
      <c:valAx>
        <c:axId val="-2128311432"/>
        <c:scaling>
          <c:orientation val="minMax"/>
          <c:max val="260.0"/>
          <c:min val="18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283199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1"/>
          <c:order val="0"/>
          <c:tx>
            <c:strRef>
              <c:f>Blad1!$B$8</c:f>
              <c:strCache>
                <c:ptCount val="1"/>
                <c:pt idx="0">
                  <c:v>Harold De Goey</c:v>
                </c:pt>
              </c:strCache>
            </c:strRef>
          </c:tx>
          <c:val>
            <c:numRef>
              <c:f>Blad1!$D$8:$L$8</c:f>
              <c:numCache>
                <c:formatCode>General</c:formatCode>
                <c:ptCount val="9"/>
                <c:pt idx="0" formatCode="0.0">
                  <c:v>256.5</c:v>
                </c:pt>
                <c:pt idx="1">
                  <c:v>254.0</c:v>
                </c:pt>
                <c:pt idx="2">
                  <c:v>261.0</c:v>
                </c:pt>
                <c:pt idx="3">
                  <c:v>250.0</c:v>
                </c:pt>
                <c:pt idx="4">
                  <c:v>246.0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Blad1!$B$9</c:f>
              <c:strCache>
                <c:ptCount val="1"/>
                <c:pt idx="0">
                  <c:v>Luc Frencken</c:v>
                </c:pt>
              </c:strCache>
            </c:strRef>
          </c:tx>
          <c:val>
            <c:numRef>
              <c:f>Blad1!$D$9:$L$9</c:f>
              <c:numCache>
                <c:formatCode>General</c:formatCode>
                <c:ptCount val="9"/>
                <c:pt idx="0" formatCode="0.0">
                  <c:v>0.0</c:v>
                </c:pt>
                <c:pt idx="1">
                  <c:v>257.0</c:v>
                </c:pt>
                <c:pt idx="2">
                  <c:v>234.0</c:v>
                </c:pt>
                <c:pt idx="3">
                  <c:v>236.0</c:v>
                </c:pt>
                <c:pt idx="4">
                  <c:v>255.0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Blad1!$B$10</c:f>
              <c:strCache>
                <c:ptCount val="1"/>
                <c:pt idx="0">
                  <c:v>Luuk Vorselen</c:v>
                </c:pt>
              </c:strCache>
            </c:strRef>
          </c:tx>
          <c:val>
            <c:numRef>
              <c:f>Blad1!$D$10:$L$10</c:f>
              <c:numCache>
                <c:formatCode>General</c:formatCode>
                <c:ptCount val="9"/>
                <c:pt idx="0" formatCode="0.0">
                  <c:v>255.3</c:v>
                </c:pt>
                <c:pt idx="1">
                  <c:v>255.0</c:v>
                </c:pt>
                <c:pt idx="2">
                  <c:v>262.0</c:v>
                </c:pt>
                <c:pt idx="3">
                  <c:v>258.0</c:v>
                </c:pt>
                <c:pt idx="4">
                  <c:v>219.0</c:v>
                </c:pt>
                <c:pt idx="5">
                  <c:v>232.0</c:v>
                </c:pt>
                <c:pt idx="6">
                  <c:v>238.0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Blad1!$B$12</c:f>
              <c:strCache>
                <c:ptCount val="1"/>
                <c:pt idx="0">
                  <c:v>Xander Steuten</c:v>
                </c:pt>
              </c:strCache>
            </c:strRef>
          </c:tx>
          <c:val>
            <c:numRef>
              <c:f>Blad1!$D$12:$L$12</c:f>
              <c:numCache>
                <c:formatCode>General</c:formatCode>
                <c:ptCount val="9"/>
                <c:pt idx="0" formatCode="0.0">
                  <c:v>200.0</c:v>
                </c:pt>
                <c:pt idx="1">
                  <c:v>207.0</c:v>
                </c:pt>
                <c:pt idx="2">
                  <c:v>212.0</c:v>
                </c:pt>
                <c:pt idx="5">
                  <c:v>240.0</c:v>
                </c:pt>
                <c:pt idx="6">
                  <c:v>223.0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Blad1!$B$13</c:f>
              <c:strCache>
                <c:ptCount val="1"/>
                <c:pt idx="0">
                  <c:v>Rik Baens</c:v>
                </c:pt>
              </c:strCache>
            </c:strRef>
          </c:tx>
          <c:val>
            <c:numRef>
              <c:f>Blad1!$D$13:$L$13</c:f>
              <c:numCache>
                <c:formatCode>General</c:formatCode>
                <c:ptCount val="9"/>
                <c:pt idx="0">
                  <c:v>0.0</c:v>
                </c:pt>
                <c:pt idx="1">
                  <c:v>137.0</c:v>
                </c:pt>
                <c:pt idx="2">
                  <c:v>142.0</c:v>
                </c:pt>
                <c:pt idx="3">
                  <c:v>139.0</c:v>
                </c:pt>
                <c:pt idx="4">
                  <c:v>158.0</c:v>
                </c:pt>
                <c:pt idx="5">
                  <c:v>151.0</c:v>
                </c:pt>
                <c:pt idx="6">
                  <c:v>157.0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1773832"/>
        <c:axId val="2061776888"/>
      </c:lineChart>
      <c:catAx>
        <c:axId val="2061773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061776888"/>
        <c:crosses val="autoZero"/>
        <c:auto val="1"/>
        <c:lblAlgn val="ctr"/>
        <c:lblOffset val="100"/>
        <c:noMultiLvlLbl val="0"/>
      </c:catAx>
      <c:valAx>
        <c:axId val="2061776888"/>
        <c:scaling>
          <c:orientation val="minMax"/>
          <c:max val="270.0"/>
          <c:min val="20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17738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Blad1!$B$3</c:f>
              <c:strCache>
                <c:ptCount val="1"/>
                <c:pt idx="0">
                  <c:v>Tim Freriks</c:v>
                </c:pt>
              </c:strCache>
            </c:strRef>
          </c:tx>
          <c:cat>
            <c:strRef>
              <c:f>Blad1!$D$2:$L$2</c:f>
              <c:strCache>
                <c:ptCount val="9"/>
                <c:pt idx="0">
                  <c:v>Gem 2017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Blad1!$D$3:$L$3</c:f>
              <c:numCache>
                <c:formatCode>General</c:formatCode>
                <c:ptCount val="9"/>
                <c:pt idx="0" formatCode="0.0">
                  <c:v>284.8</c:v>
                </c:pt>
                <c:pt idx="1">
                  <c:v>280.0</c:v>
                </c:pt>
                <c:pt idx="2">
                  <c:v>279.0</c:v>
                </c:pt>
                <c:pt idx="3">
                  <c:v>281.0</c:v>
                </c:pt>
                <c:pt idx="4">
                  <c:v>285.0</c:v>
                </c:pt>
                <c:pt idx="5">
                  <c:v>282.0</c:v>
                </c:pt>
                <c:pt idx="6">
                  <c:v>292.0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Blad1!$B$4</c:f>
              <c:strCache>
                <c:ptCount val="1"/>
                <c:pt idx="0">
                  <c:v>Jald-Jetse deelstra</c:v>
                </c:pt>
              </c:strCache>
            </c:strRef>
          </c:tx>
          <c:cat>
            <c:strRef>
              <c:f>Blad1!$D$2:$L$2</c:f>
              <c:strCache>
                <c:ptCount val="9"/>
                <c:pt idx="0">
                  <c:v>Gem 2017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Blad1!$D$4:$L$4</c:f>
              <c:numCache>
                <c:formatCode>General</c:formatCode>
                <c:ptCount val="9"/>
                <c:pt idx="0" formatCode="0.0">
                  <c:v>280.5</c:v>
                </c:pt>
                <c:pt idx="1">
                  <c:v>278.0</c:v>
                </c:pt>
                <c:pt idx="2">
                  <c:v>281.0</c:v>
                </c:pt>
                <c:pt idx="3">
                  <c:v>272.0</c:v>
                </c:pt>
                <c:pt idx="4">
                  <c:v>282.0</c:v>
                </c:pt>
                <c:pt idx="5">
                  <c:v>267.0</c:v>
                </c:pt>
                <c:pt idx="6">
                  <c:v>280.0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Blad1!$B$5</c:f>
              <c:strCache>
                <c:ptCount val="1"/>
                <c:pt idx="0">
                  <c:v>Maikel Rietjens</c:v>
                </c:pt>
              </c:strCache>
            </c:strRef>
          </c:tx>
          <c:cat>
            <c:strRef>
              <c:f>Blad1!$D$2:$L$2</c:f>
              <c:strCache>
                <c:ptCount val="9"/>
                <c:pt idx="0">
                  <c:v>Gem 2017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Blad1!$D$5:$L$5</c:f>
              <c:numCache>
                <c:formatCode>General</c:formatCode>
                <c:ptCount val="9"/>
                <c:pt idx="0" formatCode="0.0">
                  <c:v>0.0</c:v>
                </c:pt>
                <c:pt idx="1">
                  <c:v>272.0</c:v>
                </c:pt>
                <c:pt idx="2">
                  <c:v>267.0</c:v>
                </c:pt>
                <c:pt idx="3">
                  <c:v>279.0</c:v>
                </c:pt>
                <c:pt idx="4">
                  <c:v>268.0</c:v>
                </c:pt>
                <c:pt idx="5">
                  <c:v>274.0</c:v>
                </c:pt>
                <c:pt idx="6">
                  <c:v>275.0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Blad1!$B$6</c:f>
              <c:strCache>
                <c:ptCount val="1"/>
                <c:pt idx="0">
                  <c:v>Ruud Creemers</c:v>
                </c:pt>
              </c:strCache>
            </c:strRef>
          </c:tx>
          <c:cat>
            <c:strRef>
              <c:f>Blad1!$D$2:$L$2</c:f>
              <c:strCache>
                <c:ptCount val="9"/>
                <c:pt idx="0">
                  <c:v>Gem 2017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Blad1!$D$6:$L$6</c:f>
              <c:numCache>
                <c:formatCode>General</c:formatCode>
                <c:ptCount val="9"/>
                <c:pt idx="0" formatCode="0.0">
                  <c:v>254.8</c:v>
                </c:pt>
                <c:pt idx="1">
                  <c:v>283.0</c:v>
                </c:pt>
                <c:pt idx="2">
                  <c:v>276.0</c:v>
                </c:pt>
                <c:pt idx="3">
                  <c:v>254.0</c:v>
                </c:pt>
                <c:pt idx="4">
                  <c:v>248.0</c:v>
                </c:pt>
                <c:pt idx="5">
                  <c:v>268.0</c:v>
                </c:pt>
                <c:pt idx="6">
                  <c:v>260.0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Blad1!$B$7</c:f>
              <c:strCache>
                <c:ptCount val="1"/>
                <c:pt idx="0">
                  <c:v>Scott Bex</c:v>
                </c:pt>
              </c:strCache>
            </c:strRef>
          </c:tx>
          <c:cat>
            <c:strRef>
              <c:f>Blad1!$D$2:$L$2</c:f>
              <c:strCache>
                <c:ptCount val="9"/>
                <c:pt idx="0">
                  <c:v>Gem 2017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Blad1!$D$7:$L$7</c:f>
              <c:numCache>
                <c:formatCode>General</c:formatCode>
                <c:ptCount val="9"/>
                <c:pt idx="0" formatCode="0.0">
                  <c:v>273.0</c:v>
                </c:pt>
                <c:pt idx="1">
                  <c:v>266.0</c:v>
                </c:pt>
                <c:pt idx="2">
                  <c:v>267.0</c:v>
                </c:pt>
                <c:pt idx="3">
                  <c:v>259.0</c:v>
                </c:pt>
                <c:pt idx="4">
                  <c:v>267.0</c:v>
                </c:pt>
                <c:pt idx="5">
                  <c:v>263.0</c:v>
                </c:pt>
                <c:pt idx="6">
                  <c:v>262.0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7219096"/>
        <c:axId val="-2127215976"/>
      </c:lineChart>
      <c:catAx>
        <c:axId val="-2127219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27215976"/>
        <c:crosses val="autoZero"/>
        <c:auto val="1"/>
        <c:lblAlgn val="ctr"/>
        <c:lblOffset val="100"/>
        <c:noMultiLvlLbl val="0"/>
      </c:catAx>
      <c:valAx>
        <c:axId val="-2127215976"/>
        <c:scaling>
          <c:orientation val="minMax"/>
          <c:max val="300.0"/>
          <c:min val="25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272190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39</xdr:row>
      <xdr:rowOff>76200</xdr:rowOff>
    </xdr:from>
    <xdr:to>
      <xdr:col>13</xdr:col>
      <xdr:colOff>12700</xdr:colOff>
      <xdr:row>58</xdr:row>
      <xdr:rowOff>50800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19</xdr:row>
      <xdr:rowOff>0</xdr:rowOff>
    </xdr:from>
    <xdr:to>
      <xdr:col>12</xdr:col>
      <xdr:colOff>825500</xdr:colOff>
      <xdr:row>37</xdr:row>
      <xdr:rowOff>165100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88900</xdr:colOff>
      <xdr:row>0</xdr:row>
      <xdr:rowOff>38100</xdr:rowOff>
    </xdr:from>
    <xdr:to>
      <xdr:col>12</xdr:col>
      <xdr:colOff>825500</xdr:colOff>
      <xdr:row>19</xdr:row>
      <xdr:rowOff>0</xdr:rowOff>
    </xdr:to>
    <xdr:graphicFrame macro="">
      <xdr:nvGraphicFramePr>
        <xdr:cNvPr id="6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S22"/>
  <sheetViews>
    <sheetView tabSelected="1" workbookViewId="0">
      <selection activeCell="K6" sqref="K6"/>
    </sheetView>
  </sheetViews>
  <sheetFormatPr baseColWidth="10" defaultColWidth="11.1640625" defaultRowHeight="15" x14ac:dyDescent="0"/>
  <cols>
    <col min="1" max="1" width="4.6640625" customWidth="1"/>
    <col min="2" max="2" width="19.83203125" customWidth="1"/>
    <col min="3" max="3" width="4.33203125" customWidth="1"/>
    <col min="4" max="17" width="10" customWidth="1"/>
  </cols>
  <sheetData>
    <row r="2" spans="1:19" ht="16" thickBot="1">
      <c r="A2" s="4"/>
      <c r="B2" s="4" t="s">
        <v>35</v>
      </c>
      <c r="C2" s="4" t="s">
        <v>33</v>
      </c>
      <c r="D2" s="4" t="s">
        <v>32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/>
      <c r="N2" s="5" t="s">
        <v>15</v>
      </c>
      <c r="O2" s="5" t="s">
        <v>13</v>
      </c>
      <c r="P2" s="5" t="s">
        <v>12</v>
      </c>
      <c r="Q2" s="5" t="s">
        <v>16</v>
      </c>
    </row>
    <row r="3" spans="1:19">
      <c r="A3" s="1">
        <v>1</v>
      </c>
      <c r="B3" s="31" t="s">
        <v>8</v>
      </c>
      <c r="C3" s="28" t="s">
        <v>29</v>
      </c>
      <c r="D3" s="14">
        <v>284.8</v>
      </c>
      <c r="E3" s="23">
        <v>280</v>
      </c>
      <c r="F3" s="23">
        <v>279</v>
      </c>
      <c r="G3" s="23">
        <v>281</v>
      </c>
      <c r="H3" s="23">
        <v>285</v>
      </c>
      <c r="I3" s="23">
        <v>282</v>
      </c>
      <c r="J3" s="23">
        <v>292</v>
      </c>
      <c r="K3" s="23"/>
      <c r="L3" s="23"/>
      <c r="M3" s="19"/>
      <c r="N3" s="2">
        <f>SUM(E3+F3+H3+I3+G3+J3)</f>
        <v>1699</v>
      </c>
      <c r="O3" s="2">
        <f>SUM(E3:L3)</f>
        <v>1699</v>
      </c>
      <c r="P3" s="3">
        <f>MIN(N3/6)</f>
        <v>283.16666666666669</v>
      </c>
      <c r="Q3" s="9">
        <f>MIN(P3/30)</f>
        <v>9.43888888888889</v>
      </c>
      <c r="R3" s="6"/>
      <c r="S3" s="7"/>
    </row>
    <row r="4" spans="1:19">
      <c r="A4" s="1">
        <v>2</v>
      </c>
      <c r="B4" s="32" t="s">
        <v>11</v>
      </c>
      <c r="C4" s="29" t="s">
        <v>29</v>
      </c>
      <c r="D4" s="15">
        <v>280.5</v>
      </c>
      <c r="E4" s="8">
        <v>278</v>
      </c>
      <c r="F4" s="8">
        <v>281</v>
      </c>
      <c r="G4" s="8">
        <v>272</v>
      </c>
      <c r="H4" s="8">
        <v>282</v>
      </c>
      <c r="I4" s="8">
        <v>267</v>
      </c>
      <c r="J4" s="8">
        <v>280</v>
      </c>
      <c r="K4" s="8"/>
      <c r="L4" s="8"/>
      <c r="M4" s="20"/>
      <c r="N4" s="2">
        <f>SUM(E4+F4+H4+I4+G4+J4)</f>
        <v>1660</v>
      </c>
      <c r="O4" s="2">
        <f>SUM(E4:L4)</f>
        <v>1660</v>
      </c>
      <c r="P4" s="3">
        <f>MIN(N4/6)</f>
        <v>276.66666666666669</v>
      </c>
      <c r="Q4" s="9">
        <f>MIN(P4/30)</f>
        <v>9.2222222222222232</v>
      </c>
      <c r="R4" s="6"/>
      <c r="S4" s="7"/>
    </row>
    <row r="5" spans="1:19">
      <c r="A5" s="1">
        <v>3</v>
      </c>
      <c r="B5" s="37" t="s">
        <v>21</v>
      </c>
      <c r="C5" s="38" t="s">
        <v>31</v>
      </c>
      <c r="D5" s="15">
        <v>0</v>
      </c>
      <c r="E5" s="8">
        <v>272</v>
      </c>
      <c r="F5" s="8">
        <v>267</v>
      </c>
      <c r="G5" s="8">
        <v>279</v>
      </c>
      <c r="H5" s="8">
        <v>268</v>
      </c>
      <c r="I5" s="8">
        <v>274</v>
      </c>
      <c r="J5" s="8">
        <v>275</v>
      </c>
      <c r="K5" s="8"/>
      <c r="L5" s="8"/>
      <c r="M5" s="20"/>
      <c r="N5" s="2">
        <f>SUM(E5+F5+H5+I5+G5+J5)</f>
        <v>1635</v>
      </c>
      <c r="O5" s="2">
        <f>SUM(E5:L5)</f>
        <v>1635</v>
      </c>
      <c r="P5" s="3">
        <f>MIN(N5/6)</f>
        <v>272.5</v>
      </c>
      <c r="Q5" s="9">
        <f>MIN(P5/30)</f>
        <v>9.0833333333333339</v>
      </c>
      <c r="R5" s="6"/>
      <c r="S5" s="7"/>
    </row>
    <row r="6" spans="1:19">
      <c r="A6" s="1">
        <v>4</v>
      </c>
      <c r="B6" s="32" t="s">
        <v>23</v>
      </c>
      <c r="C6" s="29" t="s">
        <v>29</v>
      </c>
      <c r="D6" s="16">
        <v>254.8</v>
      </c>
      <c r="E6" s="8">
        <v>283</v>
      </c>
      <c r="F6" s="8">
        <v>276</v>
      </c>
      <c r="G6" s="8">
        <v>254</v>
      </c>
      <c r="H6" s="8">
        <v>248</v>
      </c>
      <c r="I6" s="8">
        <v>268</v>
      </c>
      <c r="J6" s="8">
        <v>260</v>
      </c>
      <c r="K6" s="8"/>
      <c r="L6" s="8"/>
      <c r="M6" s="22"/>
      <c r="N6" s="2">
        <f>SUM(E6+F6+H6+I6+G6+J6)</f>
        <v>1589</v>
      </c>
      <c r="O6" s="2">
        <f>SUM(E6:L6)</f>
        <v>1589</v>
      </c>
      <c r="P6" s="3">
        <f>MIN(N6/6)</f>
        <v>264.83333333333331</v>
      </c>
      <c r="Q6" s="11">
        <f>MIN(P6/30)</f>
        <v>8.8277777777777775</v>
      </c>
      <c r="R6" s="6"/>
      <c r="S6" s="7"/>
    </row>
    <row r="7" spans="1:19">
      <c r="A7" s="1">
        <v>5</v>
      </c>
      <c r="B7" s="32" t="s">
        <v>18</v>
      </c>
      <c r="C7" s="29" t="s">
        <v>29</v>
      </c>
      <c r="D7" s="16">
        <v>273</v>
      </c>
      <c r="E7" s="8">
        <v>266</v>
      </c>
      <c r="F7" s="8">
        <v>267</v>
      </c>
      <c r="G7" s="8">
        <v>259</v>
      </c>
      <c r="H7" s="8">
        <v>267</v>
      </c>
      <c r="I7" s="8">
        <v>263</v>
      </c>
      <c r="J7" s="8">
        <v>262</v>
      </c>
      <c r="K7" s="8"/>
      <c r="L7" s="8"/>
      <c r="M7" s="20"/>
      <c r="N7" s="2">
        <f>SUM(E7+F7+H7+I7+G7+J7)</f>
        <v>1584</v>
      </c>
      <c r="O7" s="2">
        <f>SUM(E7:L7)</f>
        <v>1584</v>
      </c>
      <c r="P7" s="3">
        <f>MIN(N7/6)</f>
        <v>264</v>
      </c>
      <c r="Q7" s="11">
        <f>MIN(P7/30)</f>
        <v>8.8000000000000007</v>
      </c>
      <c r="R7" s="6"/>
      <c r="S7" s="7"/>
    </row>
    <row r="8" spans="1:19">
      <c r="A8" s="1">
        <v>6</v>
      </c>
      <c r="B8" s="32" t="s">
        <v>22</v>
      </c>
      <c r="C8" s="29" t="s">
        <v>29</v>
      </c>
      <c r="D8" s="15">
        <v>256.5</v>
      </c>
      <c r="E8" s="8">
        <v>254</v>
      </c>
      <c r="F8" s="8">
        <v>261</v>
      </c>
      <c r="G8" s="8">
        <v>250</v>
      </c>
      <c r="H8" s="8">
        <v>246</v>
      </c>
      <c r="I8" s="8"/>
      <c r="J8" s="8"/>
      <c r="K8" s="8"/>
      <c r="L8" s="8"/>
      <c r="M8" s="20"/>
      <c r="N8" s="2">
        <f>SUM(E8+F8+H8+I8+G8+J8)</f>
        <v>1011</v>
      </c>
      <c r="O8" s="2">
        <f>SUM(E8:L8)</f>
        <v>1011</v>
      </c>
      <c r="P8" s="3">
        <f>MIN(N8/4)</f>
        <v>252.75</v>
      </c>
      <c r="Q8" s="11">
        <f>MIN(P8/30)</f>
        <v>8.4250000000000007</v>
      </c>
      <c r="R8" s="6"/>
      <c r="S8" s="7"/>
    </row>
    <row r="9" spans="1:19">
      <c r="A9" s="1">
        <v>7</v>
      </c>
      <c r="B9" s="32" t="s">
        <v>28</v>
      </c>
      <c r="C9" s="29" t="s">
        <v>29</v>
      </c>
      <c r="D9" s="26">
        <v>0</v>
      </c>
      <c r="E9" s="8">
        <v>257</v>
      </c>
      <c r="F9" s="8">
        <v>234</v>
      </c>
      <c r="G9" s="8">
        <v>236</v>
      </c>
      <c r="H9" s="8">
        <v>255</v>
      </c>
      <c r="I9" s="8"/>
      <c r="J9" s="8"/>
      <c r="K9" s="8"/>
      <c r="L9" s="8"/>
      <c r="M9" s="21"/>
      <c r="N9" s="2">
        <f>SUM(E9+F9+H9+I9+G9+J9)</f>
        <v>982</v>
      </c>
      <c r="O9" s="2">
        <f>SUM(E9:L9)</f>
        <v>982</v>
      </c>
      <c r="P9" s="3">
        <f>MIN(N9/4)</f>
        <v>245.5</v>
      </c>
      <c r="Q9" s="11">
        <f>MIN(P9/30)</f>
        <v>8.1833333333333336</v>
      </c>
      <c r="R9" s="6"/>
      <c r="S9" s="7"/>
    </row>
    <row r="10" spans="1:19">
      <c r="A10" s="1">
        <v>8</v>
      </c>
      <c r="B10" s="32" t="s">
        <v>9</v>
      </c>
      <c r="C10" s="29" t="s">
        <v>29</v>
      </c>
      <c r="D10" s="15">
        <v>255.3</v>
      </c>
      <c r="E10" s="8">
        <v>255</v>
      </c>
      <c r="F10" s="8">
        <v>262</v>
      </c>
      <c r="G10" s="8">
        <v>258</v>
      </c>
      <c r="H10" s="8">
        <v>219</v>
      </c>
      <c r="I10" s="8">
        <v>232</v>
      </c>
      <c r="J10" s="8">
        <v>238</v>
      </c>
      <c r="K10" s="8"/>
      <c r="L10" s="8"/>
      <c r="M10" s="20"/>
      <c r="N10" s="2">
        <f>SUM(E10+F10+H10+I10+G10+J10)</f>
        <v>1464</v>
      </c>
      <c r="O10" s="2">
        <f>SUM(E10:L10)</f>
        <v>1464</v>
      </c>
      <c r="P10" s="3">
        <f>MIN(N10/6)</f>
        <v>244</v>
      </c>
      <c r="Q10" s="11">
        <f>MIN(P10/30)</f>
        <v>8.1333333333333329</v>
      </c>
      <c r="R10" s="6"/>
      <c r="S10" s="7"/>
    </row>
    <row r="11" spans="1:19">
      <c r="A11" s="1">
        <v>9</v>
      </c>
      <c r="B11" s="32" t="s">
        <v>19</v>
      </c>
      <c r="C11" s="29" t="s">
        <v>29</v>
      </c>
      <c r="D11" s="15">
        <v>243.8</v>
      </c>
      <c r="E11" s="8"/>
      <c r="F11" s="8"/>
      <c r="G11" s="8">
        <v>246</v>
      </c>
      <c r="H11" s="8">
        <v>246</v>
      </c>
      <c r="I11" s="8">
        <v>236</v>
      </c>
      <c r="J11" s="8">
        <v>235</v>
      </c>
      <c r="K11" s="8"/>
      <c r="L11" s="8"/>
      <c r="M11" s="20"/>
      <c r="N11" s="2">
        <f>SUM(E11+F11+H11+I11+G11+J11)</f>
        <v>963</v>
      </c>
      <c r="O11" s="2">
        <f>SUM(E11:L11)</f>
        <v>963</v>
      </c>
      <c r="P11" s="3">
        <f>MIN(N11/4)</f>
        <v>240.75</v>
      </c>
      <c r="Q11" s="11">
        <f>MIN(P11/30)</f>
        <v>8.0250000000000004</v>
      </c>
      <c r="R11" s="6"/>
      <c r="S11" s="7"/>
    </row>
    <row r="12" spans="1:19">
      <c r="A12" s="1">
        <v>10</v>
      </c>
      <c r="B12" s="32" t="s">
        <v>25</v>
      </c>
      <c r="C12" s="29" t="s">
        <v>29</v>
      </c>
      <c r="D12" s="15">
        <v>200</v>
      </c>
      <c r="E12" s="8">
        <v>207</v>
      </c>
      <c r="F12" s="8">
        <v>212</v>
      </c>
      <c r="G12" s="8"/>
      <c r="H12" s="8"/>
      <c r="I12" s="8">
        <v>240</v>
      </c>
      <c r="J12" s="8">
        <v>223</v>
      </c>
      <c r="K12" s="8"/>
      <c r="L12" s="8"/>
      <c r="M12" s="20"/>
      <c r="N12" s="2">
        <f>SUM(E12+F12+H12+I12+G12+J12)</f>
        <v>882</v>
      </c>
      <c r="O12" s="2">
        <f>SUM(E12:L12)</f>
        <v>882</v>
      </c>
      <c r="P12" s="3">
        <f>MIN(N12/4)</f>
        <v>220.5</v>
      </c>
      <c r="Q12" s="39">
        <f>MIN(P12/30)</f>
        <v>7.35</v>
      </c>
      <c r="R12" s="6"/>
      <c r="S12" s="7"/>
    </row>
    <row r="13" spans="1:19">
      <c r="A13" s="1">
        <v>11</v>
      </c>
      <c r="B13" s="33" t="s">
        <v>34</v>
      </c>
      <c r="C13" s="27" t="s">
        <v>30</v>
      </c>
      <c r="D13" s="18">
        <v>0</v>
      </c>
      <c r="E13" s="8">
        <v>137</v>
      </c>
      <c r="F13" s="8">
        <v>142</v>
      </c>
      <c r="G13" s="8">
        <v>139</v>
      </c>
      <c r="H13" s="8">
        <v>158</v>
      </c>
      <c r="I13" s="8">
        <v>151</v>
      </c>
      <c r="J13" s="8">
        <v>157</v>
      </c>
      <c r="K13" s="8"/>
      <c r="L13" s="8"/>
      <c r="M13" s="20"/>
      <c r="N13" s="2">
        <f>SUM(E13+F13+H13+I13+G13+J13)</f>
        <v>884</v>
      </c>
      <c r="O13" s="2">
        <f>SUM(E13:L13)</f>
        <v>884</v>
      </c>
      <c r="P13" s="3">
        <f>MIN(N13/6)</f>
        <v>147.33333333333334</v>
      </c>
      <c r="Q13" s="35">
        <f>MIN(P13/30)</f>
        <v>4.9111111111111114</v>
      </c>
    </row>
    <row r="14" spans="1:19">
      <c r="A14" s="1">
        <v>12</v>
      </c>
      <c r="B14" s="33" t="s">
        <v>17</v>
      </c>
      <c r="C14" s="27" t="s">
        <v>30</v>
      </c>
      <c r="D14" s="16">
        <v>0</v>
      </c>
      <c r="E14" s="8">
        <v>119</v>
      </c>
      <c r="F14" s="8">
        <v>133</v>
      </c>
      <c r="G14" s="8">
        <v>145</v>
      </c>
      <c r="H14" s="8">
        <v>139</v>
      </c>
      <c r="I14" s="8">
        <v>134</v>
      </c>
      <c r="J14" s="8">
        <v>114</v>
      </c>
      <c r="K14" s="8"/>
      <c r="L14" s="8"/>
      <c r="M14" s="21"/>
      <c r="N14" s="2">
        <f>SUM(E14+F14+H14+I14+G14+J14)</f>
        <v>784</v>
      </c>
      <c r="O14" s="2">
        <f>SUM(E14:L14)</f>
        <v>784</v>
      </c>
      <c r="P14" s="3">
        <f>MIN(N14/6)</f>
        <v>130.66666666666666</v>
      </c>
      <c r="Q14" s="35">
        <f>MIN(P14/30)</f>
        <v>4.3555555555555552</v>
      </c>
    </row>
    <row r="15" spans="1:19">
      <c r="A15" s="1">
        <v>13</v>
      </c>
      <c r="B15" s="33" t="s">
        <v>14</v>
      </c>
      <c r="C15" s="27" t="s">
        <v>30</v>
      </c>
      <c r="D15" s="15">
        <v>0</v>
      </c>
      <c r="E15" s="8">
        <v>132</v>
      </c>
      <c r="F15" s="8">
        <v>128</v>
      </c>
      <c r="G15" s="8">
        <v>147</v>
      </c>
      <c r="H15" s="8">
        <v>121</v>
      </c>
      <c r="I15" s="8">
        <v>139</v>
      </c>
      <c r="J15" s="8">
        <v>101</v>
      </c>
      <c r="K15" s="8"/>
      <c r="L15" s="8"/>
      <c r="M15" s="22"/>
      <c r="N15" s="2">
        <f>SUM(E15+F15+H15+I15+G15+J15)</f>
        <v>768</v>
      </c>
      <c r="O15" s="2">
        <f>SUM(E15:L15)</f>
        <v>768</v>
      </c>
      <c r="P15" s="3">
        <f>MIN(N15/6)</f>
        <v>128</v>
      </c>
      <c r="Q15" s="35">
        <f>MIN(P15/30)</f>
        <v>4.2666666666666666</v>
      </c>
    </row>
    <row r="16" spans="1:19">
      <c r="A16" s="1">
        <v>15</v>
      </c>
      <c r="B16" s="33" t="s">
        <v>27</v>
      </c>
      <c r="C16" s="27" t="s">
        <v>30</v>
      </c>
      <c r="D16" s="26">
        <v>0</v>
      </c>
      <c r="E16" s="8">
        <v>58</v>
      </c>
      <c r="F16" s="8">
        <v>46</v>
      </c>
      <c r="G16" s="8">
        <v>64</v>
      </c>
      <c r="H16" s="8">
        <v>64</v>
      </c>
      <c r="I16" s="8">
        <v>97</v>
      </c>
      <c r="J16" s="8">
        <v>64</v>
      </c>
      <c r="K16" s="8"/>
      <c r="L16" s="8"/>
      <c r="M16" s="21"/>
      <c r="N16" s="2">
        <f>SUM(E16+F16+H16+I16+G16+J16)</f>
        <v>393</v>
      </c>
      <c r="O16" s="2">
        <f>SUM(E16:L16)</f>
        <v>393</v>
      </c>
      <c r="P16" s="3">
        <f>MIN(N16/4)</f>
        <v>98.25</v>
      </c>
      <c r="Q16" s="36">
        <f t="shared" ref="Q3:Q19" si="0">MIN(P16/30)</f>
        <v>3.2749999999999999</v>
      </c>
    </row>
    <row r="17" spans="1:17">
      <c r="A17" s="1">
        <v>17</v>
      </c>
      <c r="B17" s="32" t="s">
        <v>10</v>
      </c>
      <c r="C17" s="29" t="s">
        <v>29</v>
      </c>
      <c r="D17" s="17">
        <v>272.5</v>
      </c>
      <c r="E17" s="8"/>
      <c r="F17" s="8"/>
      <c r="G17" s="8">
        <v>273</v>
      </c>
      <c r="H17" s="8">
        <v>273</v>
      </c>
      <c r="I17" s="8"/>
      <c r="J17" s="8"/>
      <c r="K17" s="8"/>
      <c r="L17" s="8"/>
      <c r="M17" s="22"/>
      <c r="N17" s="2">
        <f>SUM(E17+F17+H17+I17+G17+J17)</f>
        <v>546</v>
      </c>
      <c r="O17" s="2">
        <f>SUM(E17:L17)</f>
        <v>546</v>
      </c>
      <c r="P17" s="3">
        <f>MIN(N17/2)</f>
        <v>273</v>
      </c>
      <c r="Q17" s="9">
        <f t="shared" si="0"/>
        <v>9.1</v>
      </c>
    </row>
    <row r="18" spans="1:17">
      <c r="A18" s="1">
        <v>18</v>
      </c>
      <c r="B18" s="32" t="s">
        <v>20</v>
      </c>
      <c r="C18" s="29" t="s">
        <v>29</v>
      </c>
      <c r="D18" s="16">
        <v>232.8</v>
      </c>
      <c r="E18" s="8"/>
      <c r="F18" s="8"/>
      <c r="G18" s="8"/>
      <c r="H18" s="8"/>
      <c r="I18" s="8"/>
      <c r="J18" s="8"/>
      <c r="K18" s="8"/>
      <c r="L18" s="8"/>
      <c r="M18" s="21"/>
      <c r="N18" s="2">
        <f t="shared" ref="N3:N19" si="1">SUM(E18+F18+H18+I18+G18+J18)</f>
        <v>0</v>
      </c>
      <c r="O18" s="2">
        <f t="shared" ref="O3:O19" si="2">SUM(E18:L18)</f>
        <v>0</v>
      </c>
      <c r="P18" s="3">
        <f>MIN(N18/4)</f>
        <v>0</v>
      </c>
      <c r="Q18" s="13">
        <f t="shared" si="0"/>
        <v>0</v>
      </c>
    </row>
    <row r="19" spans="1:17">
      <c r="A19" s="12">
        <v>19</v>
      </c>
      <c r="B19" s="32" t="s">
        <v>26</v>
      </c>
      <c r="C19" s="34" t="s">
        <v>29</v>
      </c>
      <c r="D19" s="10">
        <v>232.8</v>
      </c>
      <c r="E19" s="8"/>
      <c r="F19" s="8"/>
      <c r="G19" s="8"/>
      <c r="H19" s="8"/>
      <c r="I19" s="8"/>
      <c r="J19" s="8"/>
      <c r="K19" s="8"/>
      <c r="L19" s="8"/>
      <c r="M19" s="22"/>
      <c r="N19" s="2">
        <f t="shared" si="1"/>
        <v>0</v>
      </c>
      <c r="O19" s="2">
        <f t="shared" si="2"/>
        <v>0</v>
      </c>
      <c r="P19" s="3">
        <f>MIN(N19/2)</f>
        <v>0</v>
      </c>
      <c r="Q19" s="13">
        <f t="shared" si="0"/>
        <v>0</v>
      </c>
    </row>
    <row r="20" spans="1:17">
      <c r="A20" s="12">
        <v>20</v>
      </c>
      <c r="B20" s="33" t="s">
        <v>24</v>
      </c>
      <c r="C20" s="30" t="s">
        <v>30</v>
      </c>
      <c r="D20" s="10">
        <v>91.7</v>
      </c>
      <c r="E20" s="8"/>
      <c r="F20" s="8"/>
      <c r="G20" s="8"/>
      <c r="H20" s="8"/>
      <c r="I20" s="8"/>
      <c r="J20" s="8"/>
      <c r="K20" s="8"/>
      <c r="L20" s="8"/>
      <c r="M20" s="20"/>
      <c r="N20" s="2">
        <f t="shared" ref="N20" si="3">SUM(E20+F20+H20+I20+G20+J20)</f>
        <v>0</v>
      </c>
      <c r="O20" s="2">
        <f t="shared" ref="O20" si="4">SUM(E20:L20)</f>
        <v>0</v>
      </c>
      <c r="P20" s="3">
        <f t="shared" ref="P20" si="5">MIN(N20/2)</f>
        <v>0</v>
      </c>
      <c r="Q20" s="13">
        <f t="shared" ref="Q20" si="6">MIN(P20/30)</f>
        <v>0</v>
      </c>
    </row>
    <row r="21" spans="1:17">
      <c r="E21" s="25"/>
      <c r="F21" s="25"/>
      <c r="G21" s="25"/>
      <c r="H21" s="25"/>
      <c r="I21" s="25"/>
      <c r="J21" s="25"/>
      <c r="K21" s="25"/>
      <c r="L21" s="25"/>
    </row>
    <row r="22" spans="1:17">
      <c r="E22" s="24"/>
      <c r="F22" s="24"/>
      <c r="G22" s="24"/>
      <c r="H22" s="24"/>
      <c r="I22" s="24"/>
      <c r="J22" s="24"/>
      <c r="K22" s="24"/>
      <c r="L22" s="24"/>
    </row>
  </sheetData>
  <sortState ref="B16:N17">
    <sortCondition ref="N16"/>
  </sortState>
  <phoneticPr fontId="2" type="noConversion"/>
  <pageMargins left="0.75000000000000011" right="0.75000000000000011" top="0.98" bottom="0.98" header="0.51" footer="0.5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workbookViewId="0">
      <selection activeCell="N18" sqref="N18"/>
    </sheetView>
  </sheetViews>
  <sheetFormatPr baseColWidth="10" defaultColWidth="11" defaultRowHeight="15" x14ac:dyDescent="0"/>
  <sheetData/>
  <phoneticPr fontId="2" type="noConversion"/>
  <pageMargins left="0.75000000000000011" right="0.75000000000000011" top="0.98" bottom="0.98" header="0.51" footer="0.51"/>
  <drawing r:id="rId1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 Freriks</dc:creator>
  <cp:lastModifiedBy>Tim  Freriks</cp:lastModifiedBy>
  <cp:lastPrinted>2018-10-16T16:48:47Z</cp:lastPrinted>
  <dcterms:created xsi:type="dcterms:W3CDTF">2014-09-20T16:16:23Z</dcterms:created>
  <dcterms:modified xsi:type="dcterms:W3CDTF">2018-11-12T20:42:27Z</dcterms:modified>
</cp:coreProperties>
</file>